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taka\Desktop\"/>
    </mc:Choice>
  </mc:AlternateContent>
  <bookViews>
    <workbookView xWindow="0" yWindow="0" windowWidth="26415" windowHeight="13200"/>
  </bookViews>
  <sheets>
    <sheet name="初期設定" sheetId="2" r:id="rId1"/>
    <sheet name="使い方(サンプル)" sheetId="19" r:id="rId2"/>
    <sheet name="1月" sheetId="4" r:id="rId3"/>
    <sheet name="2月" sheetId="8" r:id="rId4"/>
    <sheet name="3月" sheetId="9" r:id="rId5"/>
    <sheet name="4月" sheetId="10" r:id="rId6"/>
    <sheet name="5月" sheetId="11" r:id="rId7"/>
    <sheet name="6月" sheetId="12" r:id="rId8"/>
    <sheet name="7月" sheetId="13" r:id="rId9"/>
    <sheet name="8月" sheetId="14" r:id="rId10"/>
    <sheet name="9月" sheetId="15" r:id="rId11"/>
    <sheet name="10月" sheetId="16" r:id="rId12"/>
    <sheet name="11月" sheetId="17" r:id="rId13"/>
    <sheet name="12月" sheetId="18" r:id="rId14"/>
    <sheet name="推移要約" sheetId="5" r:id="rId15"/>
    <sheet name="推移詳細" sheetId="6" r:id="rId16"/>
  </sheets>
  <definedNames>
    <definedName name="_xlnm._FilterDatabase" localSheetId="11" hidden="1">'10月'!$B$4:$E$4</definedName>
    <definedName name="_xlnm._FilterDatabase" localSheetId="12" hidden="1">'11月'!$G$4:$J$28</definedName>
    <definedName name="_xlnm._FilterDatabase" localSheetId="13" hidden="1">'12月'!$G$4:$J$28</definedName>
    <definedName name="_xlnm._FilterDatabase" localSheetId="2" hidden="1">'1月'!$B$4:$E$4</definedName>
    <definedName name="_xlnm._FilterDatabase" localSheetId="3" hidden="1">'2月'!$B$4:$E$4</definedName>
    <definedName name="_xlnm._FilterDatabase" localSheetId="4" hidden="1">'3月'!$B$4:$E$4</definedName>
    <definedName name="_xlnm._FilterDatabase" localSheetId="5" hidden="1">'4月'!$B$4:$E$4</definedName>
    <definedName name="_xlnm._FilterDatabase" localSheetId="6" hidden="1">'5月'!$B$4:$E$4</definedName>
    <definedName name="_xlnm._FilterDatabase" localSheetId="7" hidden="1">'6月'!$B$4:$E$4</definedName>
    <definedName name="_xlnm._FilterDatabase" localSheetId="8" hidden="1">'7月'!$B$4:$E$4</definedName>
    <definedName name="_xlnm._FilterDatabase" localSheetId="9" hidden="1">'8月'!$B$4:$E$4</definedName>
    <definedName name="_xlnm._FilterDatabase" localSheetId="10" hidden="1">'9月'!$B$4:$E$4</definedName>
    <definedName name="_xlnm._FilterDatabase" localSheetId="1" hidden="1">'使い方(サンプル)'!$G$4:$J$28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9" l="1"/>
  <c r="L37" i="19"/>
  <c r="M37" i="19" s="1"/>
  <c r="L36" i="19"/>
  <c r="M36" i="19" s="1"/>
  <c r="L35" i="19"/>
  <c r="M35" i="19" s="1"/>
  <c r="L34" i="19"/>
  <c r="M34" i="19" s="1"/>
  <c r="L33" i="19"/>
  <c r="M33" i="19" s="1"/>
  <c r="L32" i="19"/>
  <c r="M32" i="19" s="1"/>
  <c r="L31" i="19"/>
  <c r="M31" i="19" s="1"/>
  <c r="L30" i="19"/>
  <c r="M30" i="19" s="1"/>
  <c r="L29" i="19"/>
  <c r="M29" i="19" s="1"/>
  <c r="J29" i="19"/>
  <c r="M5" i="19" s="1"/>
  <c r="M28" i="19"/>
  <c r="L28" i="19"/>
  <c r="L27" i="19"/>
  <c r="M27" i="19" s="1"/>
  <c r="L26" i="19"/>
  <c r="M26" i="19" s="1"/>
  <c r="L25" i="19"/>
  <c r="M25" i="19" s="1"/>
  <c r="L24" i="19"/>
  <c r="M24" i="19" s="1"/>
  <c r="L23" i="19"/>
  <c r="M23" i="19" s="1"/>
  <c r="L22" i="19"/>
  <c r="M22" i="19" s="1"/>
  <c r="L21" i="19"/>
  <c r="M21" i="19" s="1"/>
  <c r="L20" i="19"/>
  <c r="M20" i="19" s="1"/>
  <c r="L18" i="19"/>
  <c r="M18" i="19" s="1"/>
  <c r="L17" i="19"/>
  <c r="M17" i="19" s="1"/>
  <c r="L16" i="19"/>
  <c r="M16" i="19" s="1"/>
  <c r="L15" i="19"/>
  <c r="M15" i="19" s="1"/>
  <c r="L14" i="19"/>
  <c r="M14" i="19" s="1"/>
  <c r="M4" i="19"/>
  <c r="L13" i="19"/>
  <c r="M13" i="19" s="1"/>
  <c r="L12" i="19"/>
  <c r="M12" i="19" s="1"/>
  <c r="M7" i="19"/>
  <c r="B34" i="6"/>
  <c r="L37" i="18"/>
  <c r="M37" i="18" s="1"/>
  <c r="M31" i="6" s="1"/>
  <c r="L36" i="18"/>
  <c r="M36" i="18" s="1"/>
  <c r="M30" i="6" s="1"/>
  <c r="L35" i="18"/>
  <c r="M35" i="18" s="1"/>
  <c r="M29" i="6" s="1"/>
  <c r="L34" i="18"/>
  <c r="M34" i="18" s="1"/>
  <c r="M28" i="6" s="1"/>
  <c r="L33" i="18"/>
  <c r="M33" i="18" s="1"/>
  <c r="M27" i="6" s="1"/>
  <c r="L32" i="18"/>
  <c r="M32" i="18" s="1"/>
  <c r="M26" i="6" s="1"/>
  <c r="L31" i="18"/>
  <c r="M31" i="18" s="1"/>
  <c r="M25" i="6" s="1"/>
  <c r="L30" i="18"/>
  <c r="M30" i="18" s="1"/>
  <c r="M24" i="6" s="1"/>
  <c r="L29" i="18"/>
  <c r="M29" i="18" s="1"/>
  <c r="M23" i="6" s="1"/>
  <c r="L28" i="18"/>
  <c r="M28" i="18" s="1"/>
  <c r="M22" i="6" s="1"/>
  <c r="L27" i="18"/>
  <c r="M27" i="18" s="1"/>
  <c r="M21" i="6" s="1"/>
  <c r="L26" i="18"/>
  <c r="M26" i="18" s="1"/>
  <c r="M20" i="6" s="1"/>
  <c r="L25" i="18"/>
  <c r="M25" i="18" s="1"/>
  <c r="M19" i="6" s="1"/>
  <c r="L24" i="18"/>
  <c r="M24" i="18" s="1"/>
  <c r="M18" i="6" s="1"/>
  <c r="L23" i="18"/>
  <c r="M23" i="18" s="1"/>
  <c r="M17" i="6" s="1"/>
  <c r="L22" i="18"/>
  <c r="M22" i="18" s="1"/>
  <c r="M16" i="6" s="1"/>
  <c r="L21" i="18"/>
  <c r="M21" i="18" s="1"/>
  <c r="M15" i="6" s="1"/>
  <c r="L20" i="18"/>
  <c r="M20" i="18" s="1"/>
  <c r="M14" i="6" s="1"/>
  <c r="L37" i="17"/>
  <c r="M37" i="17" s="1"/>
  <c r="L31" i="6" s="1"/>
  <c r="L36" i="17"/>
  <c r="M36" i="17" s="1"/>
  <c r="L30" i="6" s="1"/>
  <c r="L35" i="17"/>
  <c r="M35" i="17" s="1"/>
  <c r="L29" i="6" s="1"/>
  <c r="L34" i="17"/>
  <c r="M34" i="17" s="1"/>
  <c r="L28" i="6" s="1"/>
  <c r="L33" i="17"/>
  <c r="M33" i="17" s="1"/>
  <c r="L27" i="6" s="1"/>
  <c r="L32" i="17"/>
  <c r="M32" i="17" s="1"/>
  <c r="L26" i="6" s="1"/>
  <c r="L31" i="17"/>
  <c r="M31" i="17" s="1"/>
  <c r="L25" i="6" s="1"/>
  <c r="L30" i="17"/>
  <c r="M30" i="17" s="1"/>
  <c r="L24" i="6" s="1"/>
  <c r="L29" i="17"/>
  <c r="M29" i="17" s="1"/>
  <c r="L23" i="6" s="1"/>
  <c r="L28" i="17"/>
  <c r="M28" i="17" s="1"/>
  <c r="L22" i="6" s="1"/>
  <c r="L27" i="17"/>
  <c r="M27" i="17" s="1"/>
  <c r="L21" i="6" s="1"/>
  <c r="L26" i="17"/>
  <c r="M26" i="17" s="1"/>
  <c r="L20" i="6" s="1"/>
  <c r="L25" i="17"/>
  <c r="M25" i="17" s="1"/>
  <c r="L19" i="6" s="1"/>
  <c r="L24" i="17"/>
  <c r="M24" i="17" s="1"/>
  <c r="L18" i="6" s="1"/>
  <c r="L23" i="17"/>
  <c r="M23" i="17" s="1"/>
  <c r="L17" i="6" s="1"/>
  <c r="L22" i="17"/>
  <c r="M22" i="17" s="1"/>
  <c r="L16" i="6" s="1"/>
  <c r="L21" i="17"/>
  <c r="M21" i="17" s="1"/>
  <c r="L15" i="6" s="1"/>
  <c r="L20" i="17"/>
  <c r="M20" i="17" s="1"/>
  <c r="L14" i="6" s="1"/>
  <c r="L37" i="16"/>
  <c r="M37" i="16" s="1"/>
  <c r="K31" i="6" s="1"/>
  <c r="L36" i="16"/>
  <c r="M36" i="16" s="1"/>
  <c r="K30" i="6" s="1"/>
  <c r="L35" i="16"/>
  <c r="M35" i="16" s="1"/>
  <c r="K29" i="6" s="1"/>
  <c r="L34" i="16"/>
  <c r="M34" i="16" s="1"/>
  <c r="K28" i="6" s="1"/>
  <c r="L33" i="16"/>
  <c r="M33" i="16" s="1"/>
  <c r="K27" i="6" s="1"/>
  <c r="L32" i="16"/>
  <c r="M32" i="16" s="1"/>
  <c r="K26" i="6" s="1"/>
  <c r="L31" i="16"/>
  <c r="M31" i="16" s="1"/>
  <c r="K25" i="6" s="1"/>
  <c r="L30" i="16"/>
  <c r="M30" i="16" s="1"/>
  <c r="K24" i="6" s="1"/>
  <c r="L29" i="16"/>
  <c r="M29" i="16" s="1"/>
  <c r="K23" i="6" s="1"/>
  <c r="L28" i="16"/>
  <c r="M28" i="16" s="1"/>
  <c r="K22" i="6" s="1"/>
  <c r="L27" i="16"/>
  <c r="M27" i="16" s="1"/>
  <c r="K21" i="6" s="1"/>
  <c r="L26" i="16"/>
  <c r="M26" i="16" s="1"/>
  <c r="K20" i="6" s="1"/>
  <c r="L25" i="16"/>
  <c r="M25" i="16" s="1"/>
  <c r="K19" i="6" s="1"/>
  <c r="L24" i="16"/>
  <c r="M24" i="16" s="1"/>
  <c r="K18" i="6" s="1"/>
  <c r="L23" i="16"/>
  <c r="M23" i="16" s="1"/>
  <c r="K17" i="6" s="1"/>
  <c r="L22" i="16"/>
  <c r="M22" i="16" s="1"/>
  <c r="K16" i="6" s="1"/>
  <c r="L21" i="16"/>
  <c r="M21" i="16" s="1"/>
  <c r="K15" i="6" s="1"/>
  <c r="L20" i="16"/>
  <c r="M20" i="16" s="1"/>
  <c r="K14" i="6" s="1"/>
  <c r="L37" i="15"/>
  <c r="M37" i="15" s="1"/>
  <c r="J31" i="6" s="1"/>
  <c r="L36" i="15"/>
  <c r="M36" i="15" s="1"/>
  <c r="J30" i="6" s="1"/>
  <c r="L35" i="15"/>
  <c r="M35" i="15" s="1"/>
  <c r="J29" i="6" s="1"/>
  <c r="L34" i="15"/>
  <c r="M34" i="15" s="1"/>
  <c r="J28" i="6" s="1"/>
  <c r="L33" i="15"/>
  <c r="M33" i="15" s="1"/>
  <c r="J27" i="6" s="1"/>
  <c r="L32" i="15"/>
  <c r="M32" i="15" s="1"/>
  <c r="J26" i="6" s="1"/>
  <c r="L31" i="15"/>
  <c r="M31" i="15" s="1"/>
  <c r="J25" i="6" s="1"/>
  <c r="L30" i="15"/>
  <c r="M30" i="15" s="1"/>
  <c r="J24" i="6" s="1"/>
  <c r="L29" i="15"/>
  <c r="M29" i="15" s="1"/>
  <c r="J23" i="6" s="1"/>
  <c r="L28" i="15"/>
  <c r="M28" i="15" s="1"/>
  <c r="J22" i="6" s="1"/>
  <c r="L27" i="15"/>
  <c r="M27" i="15" s="1"/>
  <c r="J21" i="6" s="1"/>
  <c r="L26" i="15"/>
  <c r="M26" i="15" s="1"/>
  <c r="J20" i="6" s="1"/>
  <c r="L25" i="15"/>
  <c r="M25" i="15" s="1"/>
  <c r="J19" i="6" s="1"/>
  <c r="L24" i="15"/>
  <c r="M24" i="15" s="1"/>
  <c r="J18" i="6" s="1"/>
  <c r="L23" i="15"/>
  <c r="M23" i="15" s="1"/>
  <c r="J17" i="6" s="1"/>
  <c r="L22" i="15"/>
  <c r="M22" i="15" s="1"/>
  <c r="J16" i="6" s="1"/>
  <c r="L21" i="15"/>
  <c r="M21" i="15" s="1"/>
  <c r="J15" i="6" s="1"/>
  <c r="L20" i="15"/>
  <c r="M20" i="15" s="1"/>
  <c r="J14" i="6" s="1"/>
  <c r="L37" i="14"/>
  <c r="M37" i="14" s="1"/>
  <c r="I31" i="6" s="1"/>
  <c r="L36" i="14"/>
  <c r="M36" i="14" s="1"/>
  <c r="I30" i="6" s="1"/>
  <c r="L35" i="14"/>
  <c r="M35" i="14" s="1"/>
  <c r="I29" i="6" s="1"/>
  <c r="L34" i="14"/>
  <c r="M34" i="14" s="1"/>
  <c r="I28" i="6" s="1"/>
  <c r="L33" i="14"/>
  <c r="M33" i="14" s="1"/>
  <c r="I27" i="6" s="1"/>
  <c r="L32" i="14"/>
  <c r="M32" i="14" s="1"/>
  <c r="I26" i="6" s="1"/>
  <c r="L31" i="14"/>
  <c r="M31" i="14" s="1"/>
  <c r="I25" i="6" s="1"/>
  <c r="L30" i="14"/>
  <c r="M30" i="14" s="1"/>
  <c r="I24" i="6" s="1"/>
  <c r="L29" i="14"/>
  <c r="M29" i="14" s="1"/>
  <c r="I23" i="6" s="1"/>
  <c r="L28" i="14"/>
  <c r="M28" i="14" s="1"/>
  <c r="I22" i="6" s="1"/>
  <c r="L27" i="14"/>
  <c r="M27" i="14" s="1"/>
  <c r="I21" i="6" s="1"/>
  <c r="L26" i="14"/>
  <c r="M26" i="14" s="1"/>
  <c r="I20" i="6" s="1"/>
  <c r="L25" i="14"/>
  <c r="M25" i="14" s="1"/>
  <c r="I19" i="6" s="1"/>
  <c r="L24" i="14"/>
  <c r="M24" i="14" s="1"/>
  <c r="I18" i="6" s="1"/>
  <c r="L23" i="14"/>
  <c r="M23" i="14" s="1"/>
  <c r="I17" i="6" s="1"/>
  <c r="L22" i="14"/>
  <c r="M22" i="14" s="1"/>
  <c r="I16" i="6" s="1"/>
  <c r="L21" i="14"/>
  <c r="M21" i="14" s="1"/>
  <c r="I15" i="6" s="1"/>
  <c r="L20" i="14"/>
  <c r="M20" i="14" s="1"/>
  <c r="I14" i="6" s="1"/>
  <c r="L37" i="13"/>
  <c r="M37" i="13" s="1"/>
  <c r="H31" i="6" s="1"/>
  <c r="L36" i="13"/>
  <c r="M36" i="13" s="1"/>
  <c r="H30" i="6" s="1"/>
  <c r="L35" i="13"/>
  <c r="M35" i="13" s="1"/>
  <c r="H29" i="6" s="1"/>
  <c r="L34" i="13"/>
  <c r="M34" i="13" s="1"/>
  <c r="H28" i="6" s="1"/>
  <c r="L33" i="13"/>
  <c r="M33" i="13" s="1"/>
  <c r="H27" i="6" s="1"/>
  <c r="L32" i="13"/>
  <c r="M32" i="13" s="1"/>
  <c r="H26" i="6" s="1"/>
  <c r="L31" i="13"/>
  <c r="M31" i="13" s="1"/>
  <c r="H25" i="6" s="1"/>
  <c r="L30" i="13"/>
  <c r="M30" i="13" s="1"/>
  <c r="H24" i="6" s="1"/>
  <c r="L29" i="13"/>
  <c r="M29" i="13" s="1"/>
  <c r="H23" i="6" s="1"/>
  <c r="L28" i="13"/>
  <c r="M28" i="13" s="1"/>
  <c r="H22" i="6" s="1"/>
  <c r="L27" i="13"/>
  <c r="M27" i="13" s="1"/>
  <c r="H21" i="6" s="1"/>
  <c r="L26" i="13"/>
  <c r="M26" i="13" s="1"/>
  <c r="H20" i="6" s="1"/>
  <c r="L25" i="13"/>
  <c r="M25" i="13" s="1"/>
  <c r="H19" i="6" s="1"/>
  <c r="L24" i="13"/>
  <c r="M24" i="13" s="1"/>
  <c r="H18" i="6" s="1"/>
  <c r="L23" i="13"/>
  <c r="M23" i="13" s="1"/>
  <c r="H17" i="6" s="1"/>
  <c r="L22" i="13"/>
  <c r="M22" i="13" s="1"/>
  <c r="H16" i="6" s="1"/>
  <c r="L21" i="13"/>
  <c r="M21" i="13" s="1"/>
  <c r="H15" i="6" s="1"/>
  <c r="L20" i="13"/>
  <c r="M20" i="13" s="1"/>
  <c r="H14" i="6" s="1"/>
  <c r="L37" i="12"/>
  <c r="M37" i="12" s="1"/>
  <c r="G31" i="6" s="1"/>
  <c r="L36" i="12"/>
  <c r="M36" i="12" s="1"/>
  <c r="G30" i="6" s="1"/>
  <c r="L35" i="12"/>
  <c r="M35" i="12" s="1"/>
  <c r="G29" i="6" s="1"/>
  <c r="L34" i="12"/>
  <c r="M34" i="12" s="1"/>
  <c r="G28" i="6" s="1"/>
  <c r="L33" i="12"/>
  <c r="M33" i="12" s="1"/>
  <c r="G27" i="6" s="1"/>
  <c r="L32" i="12"/>
  <c r="M32" i="12" s="1"/>
  <c r="G26" i="6" s="1"/>
  <c r="L31" i="12"/>
  <c r="M31" i="12" s="1"/>
  <c r="G25" i="6" s="1"/>
  <c r="L30" i="12"/>
  <c r="M30" i="12" s="1"/>
  <c r="G24" i="6" s="1"/>
  <c r="L29" i="12"/>
  <c r="M29" i="12" s="1"/>
  <c r="G23" i="6" s="1"/>
  <c r="L28" i="12"/>
  <c r="M28" i="12" s="1"/>
  <c r="G22" i="6" s="1"/>
  <c r="L27" i="12"/>
  <c r="M27" i="12" s="1"/>
  <c r="G21" i="6" s="1"/>
  <c r="L26" i="12"/>
  <c r="M26" i="12" s="1"/>
  <c r="G20" i="6" s="1"/>
  <c r="L25" i="12"/>
  <c r="M25" i="12" s="1"/>
  <c r="G19" i="6" s="1"/>
  <c r="L24" i="12"/>
  <c r="M24" i="12" s="1"/>
  <c r="G18" i="6" s="1"/>
  <c r="L23" i="12"/>
  <c r="M23" i="12" s="1"/>
  <c r="G17" i="6" s="1"/>
  <c r="L22" i="12"/>
  <c r="M22" i="12" s="1"/>
  <c r="G16" i="6" s="1"/>
  <c r="L21" i="12"/>
  <c r="M21" i="12" s="1"/>
  <c r="G15" i="6" s="1"/>
  <c r="L20" i="12"/>
  <c r="M20" i="12" s="1"/>
  <c r="G14" i="6" s="1"/>
  <c r="L37" i="11"/>
  <c r="M37" i="11" s="1"/>
  <c r="F31" i="6" s="1"/>
  <c r="L36" i="11"/>
  <c r="M36" i="11" s="1"/>
  <c r="F30" i="6" s="1"/>
  <c r="L35" i="11"/>
  <c r="M35" i="11" s="1"/>
  <c r="F29" i="6" s="1"/>
  <c r="L34" i="11"/>
  <c r="M34" i="11" s="1"/>
  <c r="F28" i="6" s="1"/>
  <c r="L33" i="11"/>
  <c r="M33" i="11" s="1"/>
  <c r="F27" i="6" s="1"/>
  <c r="L32" i="11"/>
  <c r="M32" i="11" s="1"/>
  <c r="F26" i="6" s="1"/>
  <c r="L31" i="11"/>
  <c r="M31" i="11" s="1"/>
  <c r="F25" i="6" s="1"/>
  <c r="L30" i="11"/>
  <c r="M30" i="11" s="1"/>
  <c r="F24" i="6" s="1"/>
  <c r="L29" i="11"/>
  <c r="M29" i="11" s="1"/>
  <c r="F23" i="6" s="1"/>
  <c r="L28" i="11"/>
  <c r="M28" i="11" s="1"/>
  <c r="F22" i="6" s="1"/>
  <c r="L27" i="11"/>
  <c r="M27" i="11" s="1"/>
  <c r="F21" i="6" s="1"/>
  <c r="L26" i="11"/>
  <c r="M26" i="11" s="1"/>
  <c r="F20" i="6" s="1"/>
  <c r="L25" i="11"/>
  <c r="M25" i="11" s="1"/>
  <c r="F19" i="6" s="1"/>
  <c r="L24" i="11"/>
  <c r="M24" i="11" s="1"/>
  <c r="F18" i="6" s="1"/>
  <c r="L23" i="11"/>
  <c r="M23" i="11" s="1"/>
  <c r="F17" i="6" s="1"/>
  <c r="L22" i="11"/>
  <c r="M22" i="11" s="1"/>
  <c r="F16" i="6" s="1"/>
  <c r="L21" i="11"/>
  <c r="M21" i="11" s="1"/>
  <c r="F15" i="6" s="1"/>
  <c r="L20" i="11"/>
  <c r="M20" i="11" s="1"/>
  <c r="F14" i="6" s="1"/>
  <c r="L37" i="10"/>
  <c r="M37" i="10" s="1"/>
  <c r="E31" i="6" s="1"/>
  <c r="L36" i="10"/>
  <c r="M36" i="10" s="1"/>
  <c r="E30" i="6" s="1"/>
  <c r="L35" i="10"/>
  <c r="M35" i="10" s="1"/>
  <c r="E29" i="6" s="1"/>
  <c r="L34" i="10"/>
  <c r="M34" i="10" s="1"/>
  <c r="E28" i="6" s="1"/>
  <c r="L33" i="10"/>
  <c r="M33" i="10" s="1"/>
  <c r="E27" i="6" s="1"/>
  <c r="L32" i="10"/>
  <c r="M32" i="10" s="1"/>
  <c r="E26" i="6" s="1"/>
  <c r="L31" i="10"/>
  <c r="M31" i="10" s="1"/>
  <c r="E25" i="6" s="1"/>
  <c r="L30" i="10"/>
  <c r="M30" i="10" s="1"/>
  <c r="E24" i="6" s="1"/>
  <c r="L29" i="10"/>
  <c r="M29" i="10" s="1"/>
  <c r="E23" i="6" s="1"/>
  <c r="L28" i="10"/>
  <c r="M28" i="10" s="1"/>
  <c r="E22" i="6" s="1"/>
  <c r="L27" i="10"/>
  <c r="M27" i="10" s="1"/>
  <c r="E21" i="6" s="1"/>
  <c r="L26" i="10"/>
  <c r="M26" i="10" s="1"/>
  <c r="E20" i="6" s="1"/>
  <c r="L25" i="10"/>
  <c r="M25" i="10" s="1"/>
  <c r="E19" i="6" s="1"/>
  <c r="L24" i="10"/>
  <c r="M24" i="10" s="1"/>
  <c r="E18" i="6" s="1"/>
  <c r="L23" i="10"/>
  <c r="M23" i="10" s="1"/>
  <c r="E17" i="6" s="1"/>
  <c r="L22" i="10"/>
  <c r="M22" i="10" s="1"/>
  <c r="E16" i="6" s="1"/>
  <c r="L21" i="10"/>
  <c r="M21" i="10" s="1"/>
  <c r="E15" i="6" s="1"/>
  <c r="L20" i="10"/>
  <c r="M20" i="10" s="1"/>
  <c r="E14" i="6" s="1"/>
  <c r="L37" i="9"/>
  <c r="M37" i="9" s="1"/>
  <c r="D31" i="6" s="1"/>
  <c r="L36" i="9"/>
  <c r="M36" i="9" s="1"/>
  <c r="D30" i="6" s="1"/>
  <c r="L35" i="9"/>
  <c r="M35" i="9" s="1"/>
  <c r="D29" i="6" s="1"/>
  <c r="L34" i="9"/>
  <c r="M34" i="9" s="1"/>
  <c r="D28" i="6" s="1"/>
  <c r="L33" i="9"/>
  <c r="M33" i="9" s="1"/>
  <c r="D27" i="6" s="1"/>
  <c r="L32" i="9"/>
  <c r="M32" i="9" s="1"/>
  <c r="D26" i="6" s="1"/>
  <c r="L31" i="9"/>
  <c r="M31" i="9" s="1"/>
  <c r="D25" i="6" s="1"/>
  <c r="L30" i="9"/>
  <c r="M30" i="9" s="1"/>
  <c r="D24" i="6" s="1"/>
  <c r="L29" i="9"/>
  <c r="M29" i="9" s="1"/>
  <c r="D23" i="6" s="1"/>
  <c r="L28" i="9"/>
  <c r="M28" i="9" s="1"/>
  <c r="D22" i="6" s="1"/>
  <c r="L27" i="9"/>
  <c r="M27" i="9" s="1"/>
  <c r="D21" i="6" s="1"/>
  <c r="L26" i="9"/>
  <c r="M26" i="9" s="1"/>
  <c r="D20" i="6" s="1"/>
  <c r="L25" i="9"/>
  <c r="M25" i="9" s="1"/>
  <c r="D19" i="6" s="1"/>
  <c r="L24" i="9"/>
  <c r="M24" i="9" s="1"/>
  <c r="D18" i="6" s="1"/>
  <c r="L23" i="9"/>
  <c r="M23" i="9" s="1"/>
  <c r="D17" i="6" s="1"/>
  <c r="L22" i="9"/>
  <c r="M22" i="9" s="1"/>
  <c r="D16" i="6" s="1"/>
  <c r="L21" i="9"/>
  <c r="M21" i="9" s="1"/>
  <c r="D15" i="6" s="1"/>
  <c r="L20" i="9"/>
  <c r="M20" i="9" s="1"/>
  <c r="D14" i="6" s="1"/>
  <c r="L37" i="8"/>
  <c r="M37" i="8" s="1"/>
  <c r="C31" i="6" s="1"/>
  <c r="L36" i="8"/>
  <c r="M36" i="8" s="1"/>
  <c r="C30" i="6" s="1"/>
  <c r="L35" i="8"/>
  <c r="M35" i="8" s="1"/>
  <c r="C29" i="6" s="1"/>
  <c r="L34" i="8"/>
  <c r="M34" i="8" s="1"/>
  <c r="C28" i="6" s="1"/>
  <c r="L33" i="8"/>
  <c r="L32" i="8"/>
  <c r="L31" i="8"/>
  <c r="L30" i="8"/>
  <c r="L29" i="8"/>
  <c r="L28" i="8"/>
  <c r="L27" i="8"/>
  <c r="L26" i="8"/>
  <c r="L25" i="8"/>
  <c r="L24" i="8"/>
  <c r="L23" i="8"/>
  <c r="L22" i="8"/>
  <c r="L21" i="8"/>
  <c r="L20" i="8"/>
  <c r="L21" i="4"/>
  <c r="L22" i="4"/>
  <c r="L23" i="4"/>
  <c r="L24" i="4"/>
  <c r="L25" i="4"/>
  <c r="L26" i="4"/>
  <c r="L27" i="4"/>
  <c r="L28" i="4"/>
  <c r="L29" i="4"/>
  <c r="L30" i="4"/>
  <c r="L31" i="4"/>
  <c r="L32" i="4"/>
  <c r="L33" i="4"/>
  <c r="L34" i="4"/>
  <c r="M34" i="4" s="1"/>
  <c r="B28" i="6" s="1"/>
  <c r="L35" i="4"/>
  <c r="M35" i="4" s="1"/>
  <c r="B29" i="6" s="1"/>
  <c r="L36" i="4"/>
  <c r="L37" i="4"/>
  <c r="M37" i="4" s="1"/>
  <c r="B31" i="6" s="1"/>
  <c r="L20" i="4"/>
  <c r="M36" i="4"/>
  <c r="B30" i="6" s="1"/>
  <c r="A14" i="6"/>
  <c r="L32" i="6" l="1"/>
  <c r="M6" i="19"/>
  <c r="M8" i="19" s="1"/>
  <c r="H32" i="6"/>
  <c r="G32" i="6"/>
  <c r="M32" i="6"/>
  <c r="K32" i="6"/>
  <c r="J32" i="6"/>
  <c r="I32" i="6"/>
  <c r="F32" i="6"/>
  <c r="E32" i="6"/>
  <c r="D32" i="6"/>
  <c r="N28" i="6"/>
  <c r="N30" i="6"/>
  <c r="N29" i="6"/>
  <c r="N31" i="6"/>
  <c r="B1" i="18" l="1"/>
  <c r="J29" i="18"/>
  <c r="M5" i="18" s="1"/>
  <c r="M5" i="5" s="1"/>
  <c r="L18" i="18"/>
  <c r="M18" i="18" s="1"/>
  <c r="M10" i="6" s="1"/>
  <c r="L17" i="18"/>
  <c r="M17" i="18" s="1"/>
  <c r="M9" i="6" s="1"/>
  <c r="L16" i="18"/>
  <c r="M16" i="18" s="1"/>
  <c r="M8" i="6" s="1"/>
  <c r="L15" i="18"/>
  <c r="M15" i="18" s="1"/>
  <c r="M7" i="6" s="1"/>
  <c r="L14" i="18"/>
  <c r="M14" i="18" s="1"/>
  <c r="M6" i="6" s="1"/>
  <c r="E14" i="18"/>
  <c r="L13" i="18"/>
  <c r="M13" i="18" s="1"/>
  <c r="M5" i="6" s="1"/>
  <c r="L12" i="18"/>
  <c r="M12" i="18" s="1"/>
  <c r="M4" i="6" s="1"/>
  <c r="M4" i="18"/>
  <c r="M4" i="5" s="1"/>
  <c r="B1" i="17"/>
  <c r="J29" i="17"/>
  <c r="M5" i="17" s="1"/>
  <c r="L5" i="5" s="1"/>
  <c r="E14" i="17"/>
  <c r="L18" i="17"/>
  <c r="M18" i="17" s="1"/>
  <c r="L10" i="6" s="1"/>
  <c r="L17" i="17"/>
  <c r="M17" i="17" s="1"/>
  <c r="L9" i="6" s="1"/>
  <c r="L16" i="17"/>
  <c r="M16" i="17" s="1"/>
  <c r="L8" i="6" s="1"/>
  <c r="L15" i="17"/>
  <c r="M15" i="17" s="1"/>
  <c r="L7" i="6" s="1"/>
  <c r="L14" i="17"/>
  <c r="M14" i="17" s="1"/>
  <c r="L6" i="6" s="1"/>
  <c r="L13" i="17"/>
  <c r="M13" i="17" s="1"/>
  <c r="L5" i="6" s="1"/>
  <c r="L12" i="17"/>
  <c r="M12" i="17" s="1"/>
  <c r="L4" i="6" s="1"/>
  <c r="M4" i="17"/>
  <c r="B1" i="16"/>
  <c r="J29" i="16"/>
  <c r="M5" i="16" s="1"/>
  <c r="K5" i="5" s="1"/>
  <c r="E14" i="16"/>
  <c r="M4" i="16" s="1"/>
  <c r="K4" i="5" s="1"/>
  <c r="L18" i="16"/>
  <c r="M18" i="16" s="1"/>
  <c r="K10" i="6" s="1"/>
  <c r="L17" i="16"/>
  <c r="M17" i="16" s="1"/>
  <c r="K9" i="6" s="1"/>
  <c r="L16" i="16"/>
  <c r="M16" i="16" s="1"/>
  <c r="K8" i="6" s="1"/>
  <c r="L15" i="16"/>
  <c r="M15" i="16" s="1"/>
  <c r="K7" i="6" s="1"/>
  <c r="L14" i="16"/>
  <c r="M14" i="16" s="1"/>
  <c r="K6" i="6" s="1"/>
  <c r="L13" i="16"/>
  <c r="M13" i="16" s="1"/>
  <c r="K5" i="6" s="1"/>
  <c r="L12" i="16"/>
  <c r="M12" i="16" s="1"/>
  <c r="K4" i="6" s="1"/>
  <c r="L11" i="6" l="1"/>
  <c r="L33" i="6" s="1"/>
  <c r="M11" i="6"/>
  <c r="M33" i="6" s="1"/>
  <c r="K11" i="6"/>
  <c r="K33" i="6" s="1"/>
  <c r="M6" i="18"/>
  <c r="M6" i="17"/>
  <c r="L4" i="5"/>
  <c r="L6" i="5" s="1"/>
  <c r="M6" i="16"/>
  <c r="B1" i="15"/>
  <c r="J29" i="15"/>
  <c r="M5" i="15" s="1"/>
  <c r="J5" i="5" s="1"/>
  <c r="E14" i="15"/>
  <c r="L18" i="15"/>
  <c r="M18" i="15" s="1"/>
  <c r="J10" i="6" s="1"/>
  <c r="L17" i="15"/>
  <c r="M17" i="15" s="1"/>
  <c r="J9" i="6" s="1"/>
  <c r="L16" i="15"/>
  <c r="M16" i="15" s="1"/>
  <c r="J8" i="6" s="1"/>
  <c r="L15" i="15"/>
  <c r="M15" i="15" s="1"/>
  <c r="J7" i="6" s="1"/>
  <c r="M14" i="15"/>
  <c r="J6" i="6" s="1"/>
  <c r="L14" i="15"/>
  <c r="L13" i="15"/>
  <c r="M13" i="15" s="1"/>
  <c r="J5" i="6" s="1"/>
  <c r="L12" i="15"/>
  <c r="M12" i="15" s="1"/>
  <c r="J4" i="6" s="1"/>
  <c r="M4" i="15"/>
  <c r="J4" i="5" s="1"/>
  <c r="B1" i="14"/>
  <c r="J29" i="14"/>
  <c r="E14" i="14"/>
  <c r="M4" i="14" s="1"/>
  <c r="I4" i="5" s="1"/>
  <c r="L18" i="14"/>
  <c r="M18" i="14" s="1"/>
  <c r="I10" i="6" s="1"/>
  <c r="L17" i="14"/>
  <c r="M17" i="14" s="1"/>
  <c r="I9" i="6" s="1"/>
  <c r="L16" i="14"/>
  <c r="M16" i="14" s="1"/>
  <c r="I8" i="6" s="1"/>
  <c r="L15" i="14"/>
  <c r="M15" i="14" s="1"/>
  <c r="I7" i="6" s="1"/>
  <c r="L14" i="14"/>
  <c r="M14" i="14" s="1"/>
  <c r="I6" i="6" s="1"/>
  <c r="L13" i="14"/>
  <c r="M13" i="14" s="1"/>
  <c r="I5" i="6" s="1"/>
  <c r="L12" i="14"/>
  <c r="M12" i="14" s="1"/>
  <c r="I4" i="6" s="1"/>
  <c r="M5" i="14"/>
  <c r="I5" i="5" s="1"/>
  <c r="B1" i="13"/>
  <c r="J29" i="13"/>
  <c r="M5" i="13" s="1"/>
  <c r="H5" i="5" s="1"/>
  <c r="E14" i="13"/>
  <c r="L18" i="13"/>
  <c r="M18" i="13" s="1"/>
  <c r="H10" i="6" s="1"/>
  <c r="L17" i="13"/>
  <c r="M17" i="13" s="1"/>
  <c r="H9" i="6" s="1"/>
  <c r="L16" i="13"/>
  <c r="M16" i="13" s="1"/>
  <c r="H8" i="6" s="1"/>
  <c r="L15" i="13"/>
  <c r="M15" i="13" s="1"/>
  <c r="H7" i="6" s="1"/>
  <c r="L14" i="13"/>
  <c r="M14" i="13" s="1"/>
  <c r="H6" i="6" s="1"/>
  <c r="L13" i="13"/>
  <c r="M13" i="13" s="1"/>
  <c r="H5" i="6" s="1"/>
  <c r="L12" i="13"/>
  <c r="M12" i="13" s="1"/>
  <c r="H4" i="6" s="1"/>
  <c r="M4" i="13"/>
  <c r="H4" i="5" s="1"/>
  <c r="H6" i="5" s="1"/>
  <c r="B1" i="12"/>
  <c r="J29" i="12"/>
  <c r="M5" i="12" s="1"/>
  <c r="G5" i="5" s="1"/>
  <c r="E14" i="12"/>
  <c r="M4" i="12" s="1"/>
  <c r="G4" i="5" s="1"/>
  <c r="L18" i="12"/>
  <c r="M18" i="12" s="1"/>
  <c r="G10" i="6" s="1"/>
  <c r="L17" i="12"/>
  <c r="M17" i="12" s="1"/>
  <c r="G9" i="6" s="1"/>
  <c r="L16" i="12"/>
  <c r="M16" i="12" s="1"/>
  <c r="G8" i="6" s="1"/>
  <c r="L15" i="12"/>
  <c r="M15" i="12" s="1"/>
  <c r="G7" i="6" s="1"/>
  <c r="M14" i="12"/>
  <c r="G6" i="6" s="1"/>
  <c r="L14" i="12"/>
  <c r="L13" i="12"/>
  <c r="M13" i="12" s="1"/>
  <c r="G5" i="6" s="1"/>
  <c r="L12" i="12"/>
  <c r="M12" i="12" s="1"/>
  <c r="G4" i="6" s="1"/>
  <c r="B1" i="11"/>
  <c r="J29" i="11"/>
  <c r="M5" i="11" s="1"/>
  <c r="F5" i="5" s="1"/>
  <c r="E14" i="11"/>
  <c r="M4" i="11" s="1"/>
  <c r="F4" i="5" s="1"/>
  <c r="L18" i="11"/>
  <c r="M18" i="11" s="1"/>
  <c r="F10" i="6" s="1"/>
  <c r="L17" i="11"/>
  <c r="M17" i="11" s="1"/>
  <c r="F9" i="6" s="1"/>
  <c r="L16" i="11"/>
  <c r="M16" i="11" s="1"/>
  <c r="F8" i="6" s="1"/>
  <c r="L15" i="11"/>
  <c r="M15" i="11" s="1"/>
  <c r="F7" i="6" s="1"/>
  <c r="L14" i="11"/>
  <c r="M14" i="11" s="1"/>
  <c r="F6" i="6" s="1"/>
  <c r="L13" i="11"/>
  <c r="M13" i="11" s="1"/>
  <c r="F5" i="6" s="1"/>
  <c r="L12" i="11"/>
  <c r="M12" i="11" s="1"/>
  <c r="F4" i="6" s="1"/>
  <c r="B1" i="10"/>
  <c r="J29" i="10"/>
  <c r="M5" i="10" s="1"/>
  <c r="E5" i="5" s="1"/>
  <c r="E14" i="10"/>
  <c r="L18" i="10"/>
  <c r="M18" i="10" s="1"/>
  <c r="E10" i="6" s="1"/>
  <c r="L17" i="10"/>
  <c r="M17" i="10" s="1"/>
  <c r="E9" i="6" s="1"/>
  <c r="L16" i="10"/>
  <c r="M16" i="10" s="1"/>
  <c r="E8" i="6" s="1"/>
  <c r="L15" i="10"/>
  <c r="M15" i="10" s="1"/>
  <c r="E7" i="6" s="1"/>
  <c r="L14" i="10"/>
  <c r="M14" i="10" s="1"/>
  <c r="E6" i="6" s="1"/>
  <c r="L13" i="10"/>
  <c r="M13" i="10" s="1"/>
  <c r="E5" i="6" s="1"/>
  <c r="L12" i="10"/>
  <c r="M12" i="10" s="1"/>
  <c r="E4" i="6" s="1"/>
  <c r="M4" i="10"/>
  <c r="E4" i="5" s="1"/>
  <c r="B1" i="9"/>
  <c r="J29" i="9"/>
  <c r="M5" i="9" s="1"/>
  <c r="D5" i="5" s="1"/>
  <c r="E14" i="9"/>
  <c r="L18" i="9"/>
  <c r="M18" i="9" s="1"/>
  <c r="D10" i="6" s="1"/>
  <c r="L17" i="9"/>
  <c r="M17" i="9" s="1"/>
  <c r="D9" i="6" s="1"/>
  <c r="L16" i="9"/>
  <c r="M16" i="9" s="1"/>
  <c r="D8" i="6" s="1"/>
  <c r="L15" i="9"/>
  <c r="M15" i="9" s="1"/>
  <c r="D7" i="6" s="1"/>
  <c r="L14" i="9"/>
  <c r="M14" i="9" s="1"/>
  <c r="D6" i="6" s="1"/>
  <c r="L13" i="9"/>
  <c r="M13" i="9" s="1"/>
  <c r="D5" i="6" s="1"/>
  <c r="L12" i="9"/>
  <c r="M12" i="9" s="1"/>
  <c r="D4" i="6" s="1"/>
  <c r="M4" i="9"/>
  <c r="D4" i="5" s="1"/>
  <c r="K6" i="5"/>
  <c r="M6" i="5"/>
  <c r="B1" i="8"/>
  <c r="M33" i="8"/>
  <c r="C27" i="6" s="1"/>
  <c r="M32" i="8"/>
  <c r="C26" i="6" s="1"/>
  <c r="M31" i="8"/>
  <c r="C25" i="6" s="1"/>
  <c r="M30" i="8"/>
  <c r="C24" i="6" s="1"/>
  <c r="M29" i="8"/>
  <c r="C23" i="6" s="1"/>
  <c r="J29" i="8"/>
  <c r="E14" i="8"/>
  <c r="M4" i="8" s="1"/>
  <c r="C4" i="5" s="1"/>
  <c r="M28" i="8"/>
  <c r="C22" i="6" s="1"/>
  <c r="M27" i="8"/>
  <c r="C21" i="6" s="1"/>
  <c r="M26" i="8"/>
  <c r="C20" i="6" s="1"/>
  <c r="M25" i="8"/>
  <c r="C19" i="6" s="1"/>
  <c r="M24" i="8"/>
  <c r="C18" i="6" s="1"/>
  <c r="M23" i="8"/>
  <c r="C17" i="6" s="1"/>
  <c r="M22" i="8"/>
  <c r="C16" i="6" s="1"/>
  <c r="M21" i="8"/>
  <c r="C15" i="6" s="1"/>
  <c r="M20" i="8"/>
  <c r="C14" i="6" s="1"/>
  <c r="L18" i="8"/>
  <c r="M18" i="8" s="1"/>
  <c r="C10" i="6" s="1"/>
  <c r="L17" i="8"/>
  <c r="M17" i="8" s="1"/>
  <c r="C9" i="6" s="1"/>
  <c r="L16" i="8"/>
  <c r="M16" i="8" s="1"/>
  <c r="C8" i="6" s="1"/>
  <c r="L15" i="8"/>
  <c r="M15" i="8" s="1"/>
  <c r="C7" i="6" s="1"/>
  <c r="L14" i="8"/>
  <c r="M14" i="8" s="1"/>
  <c r="C6" i="6" s="1"/>
  <c r="L13" i="8"/>
  <c r="M13" i="8" s="1"/>
  <c r="C5" i="6" s="1"/>
  <c r="L12" i="8"/>
  <c r="M12" i="8" s="1"/>
  <c r="C4" i="6" s="1"/>
  <c r="M5" i="8"/>
  <c r="C5" i="5" s="1"/>
  <c r="M21" i="4"/>
  <c r="B15" i="6" s="1"/>
  <c r="M22" i="4"/>
  <c r="B16" i="6" s="1"/>
  <c r="M23" i="4"/>
  <c r="M24" i="4"/>
  <c r="B18" i="6" s="1"/>
  <c r="M25" i="4"/>
  <c r="B19" i="6" s="1"/>
  <c r="M26" i="4"/>
  <c r="B20" i="6" s="1"/>
  <c r="M27" i="4"/>
  <c r="B21" i="6" s="1"/>
  <c r="M28" i="4"/>
  <c r="B22" i="6" s="1"/>
  <c r="M29" i="4"/>
  <c r="B23" i="6" s="1"/>
  <c r="M30" i="4"/>
  <c r="B24" i="6" s="1"/>
  <c r="M31" i="4"/>
  <c r="B25" i="6" s="1"/>
  <c r="M32" i="4"/>
  <c r="B26" i="6" s="1"/>
  <c r="M33" i="4"/>
  <c r="B27" i="6" s="1"/>
  <c r="M20" i="4"/>
  <c r="B14" i="6" s="1"/>
  <c r="L18" i="4"/>
  <c r="M18" i="4" s="1"/>
  <c r="B10" i="6" s="1"/>
  <c r="L17" i="4"/>
  <c r="M17" i="4" s="1"/>
  <c r="B9" i="6" s="1"/>
  <c r="L16" i="4"/>
  <c r="M16" i="4" s="1"/>
  <c r="B8" i="6" s="1"/>
  <c r="L15" i="4"/>
  <c r="M15" i="4" s="1"/>
  <c r="B7" i="6" s="1"/>
  <c r="L14" i="4"/>
  <c r="M14" i="4" s="1"/>
  <c r="B6" i="6" s="1"/>
  <c r="L13" i="4"/>
  <c r="M13" i="4" s="1"/>
  <c r="B5" i="6" s="1"/>
  <c r="L12" i="4"/>
  <c r="M12" i="4" s="1"/>
  <c r="B4" i="6" s="1"/>
  <c r="M7" i="4"/>
  <c r="A31" i="6"/>
  <c r="A30" i="6"/>
  <c r="A29" i="6"/>
  <c r="A28" i="6"/>
  <c r="A27" i="6"/>
  <c r="A26" i="6"/>
  <c r="A25" i="6"/>
  <c r="A24" i="6"/>
  <c r="A23" i="6"/>
  <c r="A22" i="6"/>
  <c r="A21" i="6"/>
  <c r="A20" i="6"/>
  <c r="A19" i="6"/>
  <c r="A18" i="6"/>
  <c r="A17" i="6"/>
  <c r="A16" i="6"/>
  <c r="A15" i="6"/>
  <c r="B12" i="6"/>
  <c r="A10" i="6"/>
  <c r="A9" i="6"/>
  <c r="A8" i="6"/>
  <c r="A7" i="6"/>
  <c r="A6" i="6"/>
  <c r="A5" i="6"/>
  <c r="A4" i="6"/>
  <c r="B2" i="6"/>
  <c r="J6" i="5" l="1"/>
  <c r="F11" i="6"/>
  <c r="F33" i="6" s="1"/>
  <c r="J11" i="6"/>
  <c r="J33" i="6" s="1"/>
  <c r="G11" i="6"/>
  <c r="G33" i="6" s="1"/>
  <c r="G6" i="5"/>
  <c r="N15" i="6"/>
  <c r="B11" i="6"/>
  <c r="N24" i="6"/>
  <c r="N18" i="6"/>
  <c r="N19" i="6"/>
  <c r="N25" i="6"/>
  <c r="N22" i="6"/>
  <c r="N16" i="6"/>
  <c r="N20" i="6"/>
  <c r="N26" i="6"/>
  <c r="N21" i="6"/>
  <c r="N23" i="6"/>
  <c r="N27" i="6"/>
  <c r="I6" i="5"/>
  <c r="I11" i="6"/>
  <c r="I33" i="6" s="1"/>
  <c r="H11" i="6"/>
  <c r="H33" i="6" s="1"/>
  <c r="E11" i="6"/>
  <c r="E33" i="6" s="1"/>
  <c r="D11" i="6"/>
  <c r="D33" i="6" s="1"/>
  <c r="N7" i="6"/>
  <c r="N8" i="6"/>
  <c r="N5" i="6"/>
  <c r="N9" i="6"/>
  <c r="N6" i="6"/>
  <c r="N10" i="6"/>
  <c r="C6" i="5"/>
  <c r="C11" i="6"/>
  <c r="N4" i="6"/>
  <c r="C32" i="6"/>
  <c r="B17" i="6"/>
  <c r="B32" i="6" s="1"/>
  <c r="N14" i="6"/>
  <c r="M6" i="15"/>
  <c r="M6" i="14"/>
  <c r="M6" i="13"/>
  <c r="M6" i="12"/>
  <c r="F6" i="5"/>
  <c r="M6" i="11"/>
  <c r="E6" i="5"/>
  <c r="M6" i="10"/>
  <c r="D6" i="5"/>
  <c r="M6" i="9"/>
  <c r="M6" i="8"/>
  <c r="B2" i="5"/>
  <c r="B7" i="5"/>
  <c r="C33" i="6" l="1"/>
  <c r="B33" i="6"/>
  <c r="B35" i="6" s="1"/>
  <c r="N17" i="6"/>
  <c r="N32" i="6" s="1"/>
  <c r="N11" i="6"/>
  <c r="J29" i="4"/>
  <c r="E14" i="4"/>
  <c r="M4" i="4" s="1"/>
  <c r="B4" i="5" s="1"/>
  <c r="B1" i="4"/>
  <c r="N33" i="6" l="1"/>
  <c r="M5" i="4"/>
  <c r="B5" i="5" s="1"/>
  <c r="M6" i="4" l="1"/>
  <c r="N5" i="5" l="1"/>
  <c r="M8" i="4"/>
  <c r="M7" i="8" s="1"/>
  <c r="N4" i="5"/>
  <c r="B6" i="5"/>
  <c r="B8" i="5" s="1"/>
  <c r="C7" i="5" s="1"/>
  <c r="C8" i="5" s="1"/>
  <c r="D7" i="5" s="1"/>
  <c r="D8" i="5" s="1"/>
  <c r="E7" i="5" s="1"/>
  <c r="E8" i="5" s="1"/>
  <c r="F7" i="5" s="1"/>
  <c r="F8" i="5" s="1"/>
  <c r="G7" i="5" s="1"/>
  <c r="G8" i="5" s="1"/>
  <c r="H7" i="5" s="1"/>
  <c r="H8" i="5" s="1"/>
  <c r="I7" i="5" s="1"/>
  <c r="I8" i="5" s="1"/>
  <c r="J7" i="5" s="1"/>
  <c r="J8" i="5" s="1"/>
  <c r="K7" i="5" s="1"/>
  <c r="K8" i="5" s="1"/>
  <c r="L7" i="5" s="1"/>
  <c r="L8" i="5" s="1"/>
  <c r="M7" i="5" s="1"/>
  <c r="M8" i="5" s="1"/>
  <c r="M8" i="8" l="1"/>
  <c r="M7" i="9" s="1"/>
  <c r="C34" i="6"/>
  <c r="C35" i="6" s="1"/>
  <c r="N6" i="5"/>
  <c r="M8" i="9" l="1"/>
  <c r="M7" i="10" s="1"/>
  <c r="D34" i="6"/>
  <c r="D35" i="6" s="1"/>
  <c r="M8" i="10" l="1"/>
  <c r="M7" i="11" s="1"/>
  <c r="E34" i="6"/>
  <c r="E35" i="6" s="1"/>
  <c r="M8" i="11" l="1"/>
  <c r="M7" i="12" s="1"/>
  <c r="F34" i="6"/>
  <c r="F35" i="6" s="1"/>
  <c r="M8" i="12" l="1"/>
  <c r="M7" i="13" s="1"/>
  <c r="G34" i="6"/>
  <c r="G35" i="6" s="1"/>
  <c r="M8" i="13" l="1"/>
  <c r="M7" i="14" s="1"/>
  <c r="H34" i="6"/>
  <c r="H35" i="6" s="1"/>
  <c r="M8" i="14" l="1"/>
  <c r="M7" i="15" s="1"/>
  <c r="I34" i="6"/>
  <c r="I35" i="6" s="1"/>
  <c r="M8" i="15" l="1"/>
  <c r="M7" i="16" s="1"/>
  <c r="J34" i="6"/>
  <c r="J35" i="6" s="1"/>
  <c r="M8" i="16" l="1"/>
  <c r="M7" i="17" s="1"/>
  <c r="K34" i="6"/>
  <c r="K35" i="6" s="1"/>
  <c r="M8" i="17" l="1"/>
  <c r="M7" i="18" s="1"/>
  <c r="L34" i="6"/>
  <c r="L35" i="6" s="1"/>
  <c r="M8" i="18" l="1"/>
  <c r="M34" i="6"/>
  <c r="M35" i="6" s="1"/>
</calcChain>
</file>

<file path=xl/sharedStrings.xml><?xml version="1.0" encoding="utf-8"?>
<sst xmlns="http://schemas.openxmlformats.org/spreadsheetml/2006/main" count="435" uniqueCount="125">
  <si>
    <t>収入</t>
    <rPh sb="0" eb="2">
      <t>シュウニュウ</t>
    </rPh>
    <phoneticPr fontId="1"/>
  </si>
  <si>
    <t>日付</t>
    <rPh sb="0" eb="2">
      <t>ヒヅケ</t>
    </rPh>
    <phoneticPr fontId="1"/>
  </si>
  <si>
    <t>分類</t>
    <rPh sb="0" eb="2">
      <t>ブンルイ</t>
    </rPh>
    <phoneticPr fontId="1"/>
  </si>
  <si>
    <t>内容</t>
    <rPh sb="0" eb="2">
      <t>ナイヨウ</t>
    </rPh>
    <phoneticPr fontId="1"/>
  </si>
  <si>
    <t>金額</t>
    <rPh sb="0" eb="2">
      <t>キンガク</t>
    </rPh>
    <phoneticPr fontId="1"/>
  </si>
  <si>
    <t>支出</t>
    <rPh sb="0" eb="2">
      <t>シシュツ</t>
    </rPh>
    <phoneticPr fontId="1"/>
  </si>
  <si>
    <t>収入合計</t>
    <rPh sb="0" eb="2">
      <t>シュウニュウ</t>
    </rPh>
    <rPh sb="2" eb="4">
      <t>ゴウケイ</t>
    </rPh>
    <phoneticPr fontId="1"/>
  </si>
  <si>
    <t>支出合計</t>
    <rPh sb="0" eb="2">
      <t>シシュツ</t>
    </rPh>
    <rPh sb="2" eb="4">
      <t>ゴウケイ</t>
    </rPh>
    <phoneticPr fontId="1"/>
  </si>
  <si>
    <t>差引残高</t>
    <rPh sb="0" eb="4">
      <t>サシヒキザンダカ</t>
    </rPh>
    <phoneticPr fontId="1"/>
  </si>
  <si>
    <t>給与</t>
    <rPh sb="0" eb="2">
      <t>キュウヨ</t>
    </rPh>
    <phoneticPr fontId="1"/>
  </si>
  <si>
    <t>食品</t>
    <rPh sb="0" eb="2">
      <t>ショクヒン</t>
    </rPh>
    <phoneticPr fontId="1"/>
  </si>
  <si>
    <t>雑費</t>
    <rPh sb="0" eb="2">
      <t>ザッピ</t>
    </rPh>
    <phoneticPr fontId="1"/>
  </si>
  <si>
    <t>ボールペン 2本</t>
    <rPh sb="7" eb="8">
      <t>ホン</t>
    </rPh>
    <phoneticPr fontId="1"/>
  </si>
  <si>
    <t>光熱費</t>
    <rPh sb="0" eb="3">
      <t>コウネツヒ</t>
    </rPh>
    <phoneticPr fontId="1"/>
  </si>
  <si>
    <t>ガス料金支払い</t>
    <rPh sb="2" eb="4">
      <t>リョウキン</t>
    </rPh>
    <rPh sb="4" eb="6">
      <t>シハラ</t>
    </rPh>
    <phoneticPr fontId="1"/>
  </si>
  <si>
    <t>副業収入</t>
    <rPh sb="0" eb="4">
      <t>フクギョウシュウニュウ</t>
    </rPh>
    <phoneticPr fontId="1"/>
  </si>
  <si>
    <t>【収入】</t>
    <phoneticPr fontId="1"/>
  </si>
  <si>
    <t>【支出】</t>
    <phoneticPr fontId="1"/>
  </si>
  <si>
    <t>先月繰越金</t>
    <rPh sb="0" eb="2">
      <t>センゲツ</t>
    </rPh>
    <rPh sb="2" eb="5">
      <t>クリコシキン</t>
    </rPh>
    <phoneticPr fontId="1"/>
  </si>
  <si>
    <t>【収支内訳】</t>
    <rPh sb="1" eb="3">
      <t>シュウシ</t>
    </rPh>
    <rPh sb="3" eb="5">
      <t>ウチワケ</t>
    </rPh>
    <phoneticPr fontId="1"/>
  </si>
  <si>
    <t>【支出合計】</t>
    <rPh sb="1" eb="3">
      <t>シシュツ</t>
    </rPh>
    <rPh sb="3" eb="5">
      <t>ゴウケイ</t>
    </rPh>
    <phoneticPr fontId="1"/>
  </si>
  <si>
    <t>その他</t>
    <rPh sb="2" eb="3">
      <t>タ</t>
    </rPh>
    <phoneticPr fontId="1"/>
  </si>
  <si>
    <t>月間支出</t>
    <rPh sb="0" eb="2">
      <t>ゲッカン</t>
    </rPh>
    <rPh sb="2" eb="4">
      <t>シシュツ</t>
    </rPh>
    <phoneticPr fontId="1"/>
  </si>
  <si>
    <t>月間収入</t>
    <rPh sb="0" eb="2">
      <t>ゲッカン</t>
    </rPh>
    <rPh sb="2" eb="4">
      <t>シュウニュウ</t>
    </rPh>
    <phoneticPr fontId="1"/>
  </si>
  <si>
    <t>住居費</t>
    <rPh sb="0" eb="3">
      <t>ジュウキョヒ</t>
    </rPh>
    <phoneticPr fontId="1"/>
  </si>
  <si>
    <t>食費</t>
    <rPh sb="0" eb="2">
      <t>ショクヒ</t>
    </rPh>
    <phoneticPr fontId="1"/>
  </si>
  <si>
    <t>通信費</t>
    <rPh sb="0" eb="3">
      <t>ツウシンヒ</t>
    </rPh>
    <phoneticPr fontId="1"/>
  </si>
  <si>
    <t>医療費</t>
    <rPh sb="0" eb="3">
      <t>イリョウヒ</t>
    </rPh>
    <phoneticPr fontId="1"/>
  </si>
  <si>
    <t>被服費</t>
    <rPh sb="0" eb="3">
      <t>ヒフクヒ</t>
    </rPh>
    <phoneticPr fontId="1"/>
  </si>
  <si>
    <t>保険</t>
    <rPh sb="0" eb="2">
      <t>ホケン</t>
    </rPh>
    <phoneticPr fontId="1"/>
  </si>
  <si>
    <t>教育費</t>
    <rPh sb="0" eb="3">
      <t>キョウイクヒ</t>
    </rPh>
    <phoneticPr fontId="1"/>
  </si>
  <si>
    <t>内容</t>
    <rPh sb="0" eb="2">
      <t>ナイヨウ</t>
    </rPh>
    <phoneticPr fontId="14"/>
  </si>
  <si>
    <t>給料</t>
    <rPh sb="0" eb="2">
      <t>キュウリョウ</t>
    </rPh>
    <phoneticPr fontId="14"/>
  </si>
  <si>
    <t>食費</t>
    <rPh sb="0" eb="2">
      <t>ショクヒ</t>
    </rPh>
    <phoneticPr fontId="14"/>
  </si>
  <si>
    <t>住居費</t>
    <rPh sb="0" eb="3">
      <t>ジュウキョヒ</t>
    </rPh>
    <phoneticPr fontId="14"/>
  </si>
  <si>
    <t>教育費</t>
    <rPh sb="0" eb="3">
      <t>キョウイクヒ</t>
    </rPh>
    <phoneticPr fontId="14"/>
  </si>
  <si>
    <t>交通費</t>
    <rPh sb="0" eb="3">
      <t>コウツウヒ</t>
    </rPh>
    <phoneticPr fontId="14"/>
  </si>
  <si>
    <t>通信費</t>
    <rPh sb="0" eb="3">
      <t>ツウシンヒ</t>
    </rPh>
    <phoneticPr fontId="14"/>
  </si>
  <si>
    <t>医療費</t>
    <rPh sb="0" eb="3">
      <t>イリョウヒ</t>
    </rPh>
    <phoneticPr fontId="14"/>
  </si>
  <si>
    <t>保険料</t>
    <rPh sb="0" eb="3">
      <t>ホケンリョウ</t>
    </rPh>
    <phoneticPr fontId="14"/>
  </si>
  <si>
    <t>【分類設定】</t>
    <phoneticPr fontId="1"/>
  </si>
  <si>
    <t>※ 収入や支出の分類を設定できます。特に変更する必要がなければこのままで構いません。</t>
    <rPh sb="2" eb="4">
      <t>シュウニュウ</t>
    </rPh>
    <rPh sb="5" eb="7">
      <t>シシュツ</t>
    </rPh>
    <rPh sb="8" eb="10">
      <t>ブンルイ</t>
    </rPh>
    <rPh sb="11" eb="13">
      <t>セッテイ</t>
    </rPh>
    <rPh sb="18" eb="19">
      <t>トク</t>
    </rPh>
    <rPh sb="20" eb="22">
      <t>ヘンコウ</t>
    </rPh>
    <rPh sb="24" eb="26">
      <t>ヒツヨウ</t>
    </rPh>
    <rPh sb="36" eb="37">
      <t>カマ</t>
    </rPh>
    <phoneticPr fontId="1"/>
  </si>
  <si>
    <t>収入</t>
    <rPh sb="0" eb="2">
      <t>シュウニュウ</t>
    </rPh>
    <phoneticPr fontId="14"/>
  </si>
  <si>
    <t>支出</t>
    <rPh sb="0" eb="2">
      <t>シシュツ</t>
    </rPh>
    <phoneticPr fontId="14"/>
  </si>
  <si>
    <t>その他</t>
    <rPh sb="2" eb="3">
      <t>タ</t>
    </rPh>
    <phoneticPr fontId="14"/>
  </si>
  <si>
    <t>副業、児童手当、還付金、不動産収入などの給与以外の収入</t>
    <rPh sb="0" eb="2">
      <t>フクギョウ</t>
    </rPh>
    <rPh sb="3" eb="7">
      <t>ジドウテアテ</t>
    </rPh>
    <rPh sb="8" eb="11">
      <t>カンプキン</t>
    </rPh>
    <rPh sb="12" eb="15">
      <t>フドウサン</t>
    </rPh>
    <rPh sb="15" eb="17">
      <t>シュウニュウ</t>
    </rPh>
    <rPh sb="20" eb="22">
      <t>キュウヨ</t>
    </rPh>
    <rPh sb="22" eb="24">
      <t>イガイ</t>
    </rPh>
    <rPh sb="25" eb="27">
      <t>シュウニュウ</t>
    </rPh>
    <phoneticPr fontId="14"/>
  </si>
  <si>
    <t>賞与</t>
    <rPh sb="0" eb="2">
      <t>ショウヨ</t>
    </rPh>
    <phoneticPr fontId="14"/>
  </si>
  <si>
    <t>【年度設定】</t>
    <rPh sb="3" eb="5">
      <t>セッテイ</t>
    </rPh>
    <phoneticPr fontId="1"/>
  </si>
  <si>
    <t>※ 西暦で年度を入力してください。</t>
    <rPh sb="2" eb="4">
      <t>セイレキ</t>
    </rPh>
    <rPh sb="5" eb="6">
      <t>ネン</t>
    </rPh>
    <rPh sb="6" eb="7">
      <t>ド</t>
    </rPh>
    <rPh sb="8" eb="10">
      <t>ニュウリョク</t>
    </rPh>
    <phoneticPr fontId="1"/>
  </si>
  <si>
    <t>【前年度繰越金】</t>
    <rPh sb="1" eb="4">
      <t>ゼンネンド</t>
    </rPh>
    <rPh sb="4" eb="7">
      <t>クリコシキン</t>
    </rPh>
    <phoneticPr fontId="1"/>
  </si>
  <si>
    <t>日用品</t>
    <rPh sb="0" eb="3">
      <t>ニチヨウヒン</t>
    </rPh>
    <phoneticPr fontId="14"/>
  </si>
  <si>
    <t>衣服</t>
    <rPh sb="0" eb="2">
      <t>イフク</t>
    </rPh>
    <phoneticPr fontId="14"/>
  </si>
  <si>
    <t>交際費</t>
    <rPh sb="0" eb="3">
      <t>コウサイヒ</t>
    </rPh>
    <phoneticPr fontId="14"/>
  </si>
  <si>
    <t>光熱費</t>
    <rPh sb="0" eb="3">
      <t>コウネツヒ</t>
    </rPh>
    <phoneticPr fontId="14"/>
  </si>
  <si>
    <t>税金</t>
    <rPh sb="0" eb="2">
      <t>ゼイキン</t>
    </rPh>
    <phoneticPr fontId="1"/>
  </si>
  <si>
    <t>※ 前年度からの繰越金を設定してください。</t>
    <rPh sb="2" eb="5">
      <t>ゼンネンド</t>
    </rPh>
    <rPh sb="8" eb="10">
      <t>クリコシ</t>
    </rPh>
    <rPh sb="10" eb="11">
      <t>キン</t>
    </rPh>
    <rPh sb="12" eb="14">
      <t>セッテイ</t>
    </rPh>
    <phoneticPr fontId="1"/>
  </si>
  <si>
    <t>コーヒー20袋セット</t>
    <rPh sb="6" eb="7">
      <t>フクロ</t>
    </rPh>
    <phoneticPr fontId="1"/>
  </si>
  <si>
    <t>児童手当（３ヶ月分)</t>
    <rPh sb="0" eb="4">
      <t>ジドウテアテ</t>
    </rPh>
    <rPh sb="7" eb="9">
      <t>ゲツブン</t>
    </rPh>
    <phoneticPr fontId="1"/>
  </si>
  <si>
    <t>住宅ローン支払い</t>
    <rPh sb="0" eb="2">
      <t>ジュウタク</t>
    </rPh>
    <rPh sb="5" eb="7">
      <t>シハラ</t>
    </rPh>
    <phoneticPr fontId="1"/>
  </si>
  <si>
    <t>夫 携帯料金</t>
    <rPh sb="0" eb="1">
      <t>オット</t>
    </rPh>
    <rPh sb="2" eb="6">
      <t>ケイタイリョウキン</t>
    </rPh>
    <phoneticPr fontId="1"/>
  </si>
  <si>
    <t>妻 携帯料金</t>
    <rPh sb="0" eb="1">
      <t>ツマ</t>
    </rPh>
    <rPh sb="2" eb="6">
      <t>ケイタイリョウキン</t>
    </rPh>
    <phoneticPr fontId="1"/>
  </si>
  <si>
    <t>妻 夏服購入</t>
    <rPh sb="0" eb="1">
      <t>ツマ</t>
    </rPh>
    <rPh sb="2" eb="4">
      <t>ナツフク</t>
    </rPh>
    <rPh sb="4" eb="6">
      <t>コウニュウ</t>
    </rPh>
    <phoneticPr fontId="1"/>
  </si>
  <si>
    <t>眼科受診</t>
    <rPh sb="0" eb="2">
      <t>ガンカ</t>
    </rPh>
    <rPh sb="2" eb="4">
      <t>ジュシン</t>
    </rPh>
    <phoneticPr fontId="1"/>
  </si>
  <si>
    <t>生命保険料</t>
    <rPh sb="0" eb="5">
      <t>セイメイホケンリョウ</t>
    </rPh>
    <phoneticPr fontId="1"/>
  </si>
  <si>
    <t>塾代</t>
    <rPh sb="0" eb="2">
      <t>ジュクダイ</t>
    </rPh>
    <phoneticPr fontId="1"/>
  </si>
  <si>
    <t>夫 小遣い</t>
    <rPh sb="0" eb="1">
      <t>オット</t>
    </rPh>
    <rPh sb="2" eb="4">
      <t>コヅカ</t>
    </rPh>
    <phoneticPr fontId="1"/>
  </si>
  <si>
    <t>妻 小遣い</t>
    <rPh sb="0" eb="1">
      <t>ツマ</t>
    </rPh>
    <rPh sb="2" eb="4">
      <t>コヅカ</t>
    </rPh>
    <phoneticPr fontId="1"/>
  </si>
  <si>
    <t>娘 小遣い</t>
    <rPh sb="0" eb="1">
      <t>ムスメ</t>
    </rPh>
    <rPh sb="2" eb="4">
      <t>コヅカ</t>
    </rPh>
    <phoneticPr fontId="1"/>
  </si>
  <si>
    <t>医療保険</t>
    <rPh sb="0" eb="4">
      <t>イリョウホケン</t>
    </rPh>
    <phoneticPr fontId="1"/>
  </si>
  <si>
    <t>スーパー買い出し</t>
    <rPh sb="4" eb="5">
      <t>カ</t>
    </rPh>
    <rPh sb="6" eb="7">
      <t>ダ</t>
    </rPh>
    <phoneticPr fontId="1"/>
  </si>
  <si>
    <t>外食</t>
    <rPh sb="0" eb="2">
      <t>ガイショク</t>
    </rPh>
    <phoneticPr fontId="1"/>
  </si>
  <si>
    <t>収入合計</t>
    <rPh sb="0" eb="2">
      <t>シュウニュウ</t>
    </rPh>
    <rPh sb="2" eb="4">
      <t>ゴウケイ</t>
    </rPh>
    <phoneticPr fontId="1"/>
  </si>
  <si>
    <t>支出合計</t>
    <rPh sb="0" eb="2">
      <t>シシュツ</t>
    </rPh>
    <rPh sb="2" eb="4">
      <t>ゴウケイ</t>
    </rPh>
    <phoneticPr fontId="1"/>
  </si>
  <si>
    <t>トイレットペーパー、その他</t>
    <rPh sb="12" eb="13">
      <t>タ</t>
    </rPh>
    <phoneticPr fontId="1"/>
  </si>
  <si>
    <t>会社から支給されたボーナス（手取り）</t>
    <rPh sb="0" eb="2">
      <t>カイシャ</t>
    </rPh>
    <rPh sb="4" eb="6">
      <t>シキュウ</t>
    </rPh>
    <rPh sb="14" eb="16">
      <t>テド</t>
    </rPh>
    <phoneticPr fontId="1"/>
  </si>
  <si>
    <t>会社から支給された給与（手取り）</t>
    <rPh sb="0" eb="2">
      <t>カイシャ</t>
    </rPh>
    <rPh sb="4" eb="6">
      <t>シキュウ</t>
    </rPh>
    <rPh sb="9" eb="11">
      <t>キュウヨ</t>
    </rPh>
    <phoneticPr fontId="14"/>
  </si>
  <si>
    <t>食材、お菓子、外食など</t>
    <rPh sb="0" eb="2">
      <t>ショクザイ</t>
    </rPh>
    <rPh sb="4" eb="6">
      <t>カシ</t>
    </rPh>
    <rPh sb="7" eb="9">
      <t>ガイショク</t>
    </rPh>
    <phoneticPr fontId="14"/>
  </si>
  <si>
    <t>消耗品、日用品、文房具、化粧品、美容院代など</t>
    <rPh sb="0" eb="3">
      <t>ショウモウヒン</t>
    </rPh>
    <rPh sb="4" eb="7">
      <t>ニチヨウヒン</t>
    </rPh>
    <rPh sb="8" eb="11">
      <t>ブンボウグ</t>
    </rPh>
    <rPh sb="12" eb="15">
      <t>ケショウヒン</t>
    </rPh>
    <rPh sb="16" eb="19">
      <t>ビヨウイン</t>
    </rPh>
    <rPh sb="19" eb="20">
      <t>ダイ</t>
    </rPh>
    <phoneticPr fontId="14"/>
  </si>
  <si>
    <t>上記分類にないその他の支出</t>
    <rPh sb="0" eb="2">
      <t>ジョウキ</t>
    </rPh>
    <rPh sb="2" eb="4">
      <t>ブンルイ</t>
    </rPh>
    <rPh sb="9" eb="10">
      <t>タ</t>
    </rPh>
    <rPh sb="11" eb="13">
      <t>シシュツ</t>
    </rPh>
    <phoneticPr fontId="14"/>
  </si>
  <si>
    <t>日用品</t>
    <rPh sb="0" eb="3">
      <t>ニチヨウヒン</t>
    </rPh>
    <phoneticPr fontId="1"/>
  </si>
  <si>
    <t>ガソリン代</t>
    <rPh sb="4" eb="5">
      <t>ダイ</t>
    </rPh>
    <phoneticPr fontId="1"/>
  </si>
  <si>
    <t>固定電話、携帯電話、インターネット関連費、NHK受信料、郵便料金、宅急便</t>
    <rPh sb="0" eb="2">
      <t>コテイ</t>
    </rPh>
    <rPh sb="2" eb="4">
      <t>デンワ</t>
    </rPh>
    <rPh sb="5" eb="7">
      <t>ケイタイ</t>
    </rPh>
    <rPh sb="7" eb="9">
      <t>デンワ</t>
    </rPh>
    <rPh sb="17" eb="19">
      <t>カンレン</t>
    </rPh>
    <rPh sb="19" eb="20">
      <t>ヒ</t>
    </rPh>
    <rPh sb="24" eb="27">
      <t>ジュシンリョウ</t>
    </rPh>
    <rPh sb="28" eb="30">
      <t>ユウビン</t>
    </rPh>
    <rPh sb="30" eb="32">
      <t>リョウキン</t>
    </rPh>
    <rPh sb="33" eb="36">
      <t>タッキュウビン</t>
    </rPh>
    <phoneticPr fontId="14"/>
  </si>
  <si>
    <t>車両費</t>
    <rPh sb="0" eb="3">
      <t>シャリョウヒ</t>
    </rPh>
    <phoneticPr fontId="14"/>
  </si>
  <si>
    <t>自動車ローン、自動車税、駐車場料金、ガソリン代など</t>
    <rPh sb="0" eb="3">
      <t>ジドウシャ</t>
    </rPh>
    <rPh sb="7" eb="11">
      <t>ジドウシャゼイ</t>
    </rPh>
    <rPh sb="12" eb="15">
      <t>チュウシャジョウ</t>
    </rPh>
    <rPh sb="15" eb="17">
      <t>リョウキン</t>
    </rPh>
    <rPh sb="22" eb="23">
      <t>ダイ</t>
    </rPh>
    <phoneticPr fontId="14"/>
  </si>
  <si>
    <t>保育料、小学校、中学校、高校、塾代、参考書代など</t>
    <rPh sb="0" eb="3">
      <t>ホイクリョウ</t>
    </rPh>
    <rPh sb="4" eb="7">
      <t>ショウガッコウ</t>
    </rPh>
    <rPh sb="8" eb="11">
      <t>チュウガッコウ</t>
    </rPh>
    <rPh sb="12" eb="14">
      <t>コウコウ</t>
    </rPh>
    <rPh sb="15" eb="16">
      <t>ジュク</t>
    </rPh>
    <rPh sb="16" eb="17">
      <t>ダイ</t>
    </rPh>
    <rPh sb="18" eb="21">
      <t>サンコウショ</t>
    </rPh>
    <rPh sb="21" eb="22">
      <t>ダイ</t>
    </rPh>
    <phoneticPr fontId="14"/>
  </si>
  <si>
    <t>衣類、かばん、アクセサリー、靴、クリーニング代</t>
    <rPh sb="0" eb="2">
      <t>イルイ</t>
    </rPh>
    <rPh sb="14" eb="15">
      <t>クツ</t>
    </rPh>
    <rPh sb="22" eb="23">
      <t>ダイ</t>
    </rPh>
    <phoneticPr fontId="14"/>
  </si>
  <si>
    <t>贈答品、お土産、プレゼント、飲み会、食事会など</t>
    <rPh sb="0" eb="3">
      <t>ゾウトウヒン</t>
    </rPh>
    <rPh sb="5" eb="7">
      <t>ミヤゲ</t>
    </rPh>
    <rPh sb="14" eb="15">
      <t>ノ</t>
    </rPh>
    <rPh sb="16" eb="17">
      <t>カイ</t>
    </rPh>
    <rPh sb="18" eb="21">
      <t>ショクジカイ</t>
    </rPh>
    <phoneticPr fontId="1"/>
  </si>
  <si>
    <t>電車、バス、タクシーなど</t>
    <rPh sb="0" eb="2">
      <t>デンシャ</t>
    </rPh>
    <phoneticPr fontId="14"/>
  </si>
  <si>
    <t>病院代、薬代</t>
    <rPh sb="0" eb="3">
      <t>ビョウインダイ</t>
    </rPh>
    <rPh sb="4" eb="6">
      <t>クスリダイ</t>
    </rPh>
    <phoneticPr fontId="1"/>
  </si>
  <si>
    <t>所得税、住民税、固定資産税</t>
    <rPh sb="0" eb="3">
      <t>ショトクゼイ</t>
    </rPh>
    <rPh sb="4" eb="7">
      <t>ジュウミンゼイ</t>
    </rPh>
    <rPh sb="8" eb="10">
      <t>コテイ</t>
    </rPh>
    <rPh sb="10" eb="13">
      <t>シサンゼイ</t>
    </rPh>
    <phoneticPr fontId="14"/>
  </si>
  <si>
    <t>家賃、住宅ローン返済、管理費、修繕積立金</t>
    <rPh sb="0" eb="2">
      <t>ヤチン</t>
    </rPh>
    <rPh sb="3" eb="5">
      <t>ジュウタク</t>
    </rPh>
    <rPh sb="8" eb="10">
      <t>ヘンサイ</t>
    </rPh>
    <rPh sb="11" eb="14">
      <t>カンリヒ</t>
    </rPh>
    <rPh sb="15" eb="17">
      <t>シュウゼン</t>
    </rPh>
    <rPh sb="17" eb="19">
      <t>ツミタテ</t>
    </rPh>
    <rPh sb="19" eb="20">
      <t>キン</t>
    </rPh>
    <phoneticPr fontId="14"/>
  </si>
  <si>
    <t>生命保険、医療保険、学資保険</t>
    <phoneticPr fontId="14"/>
  </si>
  <si>
    <t>電気代、水道代、ガス代</t>
    <rPh sb="0" eb="3">
      <t>デンキダイ</t>
    </rPh>
    <rPh sb="4" eb="6">
      <t>ジョウスイドウ</t>
    </rPh>
    <rPh sb="6" eb="7">
      <t>ダイ</t>
    </rPh>
    <rPh sb="10" eb="11">
      <t>ダイ</t>
    </rPh>
    <phoneticPr fontId="14"/>
  </si>
  <si>
    <t>内科受診</t>
    <rPh sb="0" eb="2">
      <t>ナイカ</t>
    </rPh>
    <rPh sb="2" eb="4">
      <t>ジュシン</t>
    </rPh>
    <phoneticPr fontId="1"/>
  </si>
  <si>
    <t>1月</t>
    <rPh sb="1" eb="2">
      <t>ガツ</t>
    </rPh>
    <phoneticPr fontId="1"/>
  </si>
  <si>
    <t>2月</t>
    <rPh sb="1" eb="2">
      <t>ガツ</t>
    </rPh>
    <phoneticPr fontId="1"/>
  </si>
  <si>
    <t>3月</t>
    <rPh sb="1" eb="2">
      <t>ガツ</t>
    </rPh>
    <phoneticPr fontId="1"/>
  </si>
  <si>
    <t>4月</t>
  </si>
  <si>
    <t>5月</t>
  </si>
  <si>
    <t>6月</t>
  </si>
  <si>
    <t>7月</t>
  </si>
  <si>
    <t>8月</t>
  </si>
  <si>
    <t>9月</t>
  </si>
  <si>
    <t>10月</t>
  </si>
  <si>
    <t>11月</t>
  </si>
  <si>
    <t>12月</t>
  </si>
  <si>
    <t>合計</t>
    <rPh sb="0" eb="2">
      <t>ゴウケイ</t>
    </rPh>
    <phoneticPr fontId="1"/>
  </si>
  <si>
    <t>収支計</t>
    <rPh sb="0" eb="2">
      <t>シュウシ</t>
    </rPh>
    <rPh sb="2" eb="3">
      <t>ケイ</t>
    </rPh>
    <phoneticPr fontId="1"/>
  </si>
  <si>
    <t>前月繰越</t>
    <rPh sb="0" eb="2">
      <t>ゼンゲツ</t>
    </rPh>
    <rPh sb="2" eb="4">
      <t>クリコシ</t>
    </rPh>
    <phoneticPr fontId="1"/>
  </si>
  <si>
    <t>当月残高</t>
    <rPh sb="0" eb="2">
      <t>トウゲツ</t>
    </rPh>
    <rPh sb="2" eb="4">
      <t>ザンダカ</t>
    </rPh>
    <phoneticPr fontId="1"/>
  </si>
  <si>
    <t>収  入</t>
    <rPh sb="0" eb="1">
      <t>オサム</t>
    </rPh>
    <rPh sb="3" eb="4">
      <t>ニュウ</t>
    </rPh>
    <phoneticPr fontId="1"/>
  </si>
  <si>
    <t>支  出</t>
    <rPh sb="0" eb="1">
      <t>シ</t>
    </rPh>
    <rPh sb="3" eb="4">
      <t>デ</t>
    </rPh>
    <phoneticPr fontId="1"/>
  </si>
  <si>
    <t>予備1</t>
    <rPh sb="0" eb="2">
      <t>ヨビ</t>
    </rPh>
    <phoneticPr fontId="14"/>
  </si>
  <si>
    <t>予備2</t>
    <rPh sb="0" eb="2">
      <t>ヨビ</t>
    </rPh>
    <phoneticPr fontId="14"/>
  </si>
  <si>
    <t>予備3</t>
    <rPh sb="0" eb="2">
      <t>ヨビ</t>
    </rPh>
    <phoneticPr fontId="14"/>
  </si>
  <si>
    <t>予備4</t>
    <rPh sb="0" eb="2">
      <t>ヨビ</t>
    </rPh>
    <phoneticPr fontId="14"/>
  </si>
  <si>
    <t>自分で項目を設定したい場合に使用します。</t>
    <rPh sb="0" eb="2">
      <t>ジブン</t>
    </rPh>
    <rPh sb="3" eb="5">
      <t>コウモク</t>
    </rPh>
    <rPh sb="6" eb="8">
      <t>セッテイ</t>
    </rPh>
    <rPh sb="11" eb="13">
      <t>バアイ</t>
    </rPh>
    <rPh sb="14" eb="16">
      <t>シヨウ</t>
    </rPh>
    <phoneticPr fontId="1"/>
  </si>
  <si>
    <t>収支合計</t>
    <rPh sb="0" eb="2">
      <t>シュウシ</t>
    </rPh>
    <rPh sb="2" eb="4">
      <t>ゴウケイ</t>
    </rPh>
    <phoneticPr fontId="1"/>
  </si>
  <si>
    <t>収支推移 要約</t>
    <rPh sb="0" eb="2">
      <t>シュウシ</t>
    </rPh>
    <rPh sb="2" eb="4">
      <t>スイイ</t>
    </rPh>
    <rPh sb="5" eb="7">
      <t>ヨウヤク</t>
    </rPh>
    <phoneticPr fontId="1"/>
  </si>
  <si>
    <t>収支推移 詳細</t>
    <rPh sb="0" eb="2">
      <t>シュウシ</t>
    </rPh>
    <rPh sb="2" eb="4">
      <t>スイイ</t>
    </rPh>
    <rPh sb="5" eb="7">
      <t>ショウサイ</t>
    </rPh>
    <phoneticPr fontId="1"/>
  </si>
  <si>
    <t>単位 円</t>
    <rPh sb="0" eb="2">
      <t>タンイ</t>
    </rPh>
    <rPh sb="3" eb="4">
      <t>エン</t>
    </rPh>
    <phoneticPr fontId="1"/>
  </si>
  <si>
    <t>夫 8月分給与</t>
    <rPh sb="0" eb="1">
      <t>オット</t>
    </rPh>
    <rPh sb="3" eb="5">
      <t>ガツブン</t>
    </rPh>
    <rPh sb="5" eb="7">
      <t>キュウヨ</t>
    </rPh>
    <phoneticPr fontId="1"/>
  </si>
  <si>
    <t>妻 8月分給与</t>
    <rPh sb="0" eb="1">
      <t>ツマ</t>
    </rPh>
    <rPh sb="3" eb="5">
      <t>ガツブン</t>
    </rPh>
    <rPh sb="5" eb="7">
      <t>キュウヨ</t>
    </rPh>
    <phoneticPr fontId="1"/>
  </si>
  <si>
    <t>ver1.1</t>
    <phoneticPr fontId="1"/>
  </si>
  <si>
    <t>すいすいエクセル家計簿</t>
    <rPh sb="8" eb="11">
      <t>カケイボ</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</si>
</sst>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6" formatCode="&quot;¥&quot;#,##0;[Red]&quot;¥&quot;\-#,##0"/>
    <numFmt numFmtId="176" formatCode="m&quot;月&quot;d&quot;日&quot;;@"/>
    <numFmt numFmtId="177" formatCode="yyyy&quot;年&quot;m&quot;月&quot;;@"/>
    <numFmt numFmtId="178" formatCode="0&quot;年&quot;"/>
  </numFmts>
  <fonts count="21">
    <font>
      <sz val="10"/>
      <color theme="1"/>
      <name val="游ゴシック"/>
      <family val="2"/>
      <charset val="128"/>
    </font>
    <font>
      <sz val="6"/>
      <name val="游ゴシック"/>
      <family val="2"/>
      <charset val="128"/>
    </font>
    <font>
      <sz val="10"/>
      <color theme="1"/>
      <name val="游ゴシック"/>
      <family val="3"/>
      <charset val="128"/>
    </font>
    <font>
      <b/>
      <sz val="10"/>
      <color theme="1"/>
      <name val="游ゴシック"/>
      <family val="3"/>
      <charset val="128"/>
    </font>
    <font>
      <sz val="11"/>
      <color theme="1"/>
      <name val="游ゴシック"/>
      <family val="2"/>
      <charset val="128"/>
    </font>
    <font>
      <sz val="11"/>
      <color theme="1"/>
      <name val="游ゴシック"/>
      <family val="3"/>
      <charset val="128"/>
    </font>
    <font>
      <b/>
      <sz val="16"/>
      <color theme="1"/>
      <name val="游ゴシック"/>
      <family val="3"/>
      <charset val="128"/>
    </font>
    <font>
      <b/>
      <sz val="11"/>
      <color theme="1"/>
      <name val="游ゴシック"/>
      <family val="3"/>
      <charset val="128"/>
    </font>
    <font>
      <b/>
      <sz val="12"/>
      <color theme="1"/>
      <name val="游ゴシック"/>
      <family val="3"/>
      <charset val="128"/>
    </font>
    <font>
      <b/>
      <sz val="14"/>
      <color theme="1"/>
      <name val="游ゴシック"/>
      <family val="3"/>
      <charset val="128"/>
    </font>
    <font>
      <b/>
      <sz val="11"/>
      <color theme="0"/>
      <name val="游ゴシック"/>
      <family val="3"/>
      <charset val="128"/>
    </font>
    <font>
      <b/>
      <sz val="10"/>
      <name val="游ゴシック"/>
      <family val="3"/>
      <charset val="128"/>
    </font>
    <font>
      <b/>
      <sz val="11"/>
      <name val="游ゴシック"/>
      <family val="3"/>
      <charset val="128"/>
    </font>
    <font>
      <sz val="11"/>
      <color indexed="8"/>
      <name val="游ゴシック"/>
      <family val="3"/>
      <charset val="128"/>
    </font>
    <font>
      <sz val="6"/>
      <name val="游ゴシック"/>
      <family val="3"/>
      <charset val="128"/>
    </font>
    <font>
      <sz val="11"/>
      <color indexed="9"/>
      <name val="游ゴシック"/>
      <family val="3"/>
      <charset val="128"/>
    </font>
    <font>
      <sz val="9"/>
      <color indexed="8"/>
      <name val="游ゴシック"/>
      <family val="3"/>
      <charset val="128"/>
    </font>
    <font>
      <b/>
      <sz val="18"/>
      <color theme="1"/>
      <name val="游ゴシック"/>
      <family val="3"/>
      <charset val="128"/>
    </font>
    <font>
      <b/>
      <sz val="12"/>
      <color theme="0"/>
      <name val="游ゴシック"/>
      <family val="3"/>
      <charset val="128"/>
    </font>
    <font>
      <sz val="10"/>
      <color indexed="8"/>
      <name val="游ゴシック"/>
      <family val="3"/>
      <charset val="128"/>
    </font>
    <font>
      <b/>
      <sz val="10"/>
      <color indexed="8"/>
      <name val="游ゴシック"/>
      <family val="3"/>
      <charset val="128"/>
    </font>
  </fonts>
  <fills count="14">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theme="4" tint="0.39997558519241921"/>
        <bgColor indexed="64"/>
      </patternFill>
    </fill>
  </fills>
  <borders count="50">
    <border>
      <left/>
      <right/>
      <top/>
      <bottom/>
      <diagonal/>
    </border>
    <border>
      <left style="thin">
        <color theme="0"/>
      </left>
      <right style="thin">
        <color theme="0"/>
      </right>
      <top style="thin">
        <color theme="0" tint="-0.14996795556505021"/>
      </top>
      <bottom style="thin">
        <color theme="0"/>
      </bottom>
      <diagonal/>
    </border>
    <border>
      <left style="thin">
        <color theme="0" tint="-0.1499679555650502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tint="-0.14996795556505021"/>
      </right>
      <top style="thin">
        <color theme="0"/>
      </top>
      <bottom style="thin">
        <color theme="0"/>
      </bottom>
      <diagonal/>
    </border>
    <border>
      <left style="thin">
        <color theme="0"/>
      </left>
      <right style="thin">
        <color theme="0"/>
      </right>
      <top/>
      <bottom style="thin">
        <color theme="0"/>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6795556505021"/>
      </left>
      <right style="thin">
        <color theme="0"/>
      </right>
      <top/>
      <bottom style="thin">
        <color theme="0"/>
      </bottom>
      <diagonal/>
    </border>
    <border>
      <left style="thin">
        <color theme="0"/>
      </left>
      <right style="thin">
        <color theme="0" tint="-0.14996795556505021"/>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auto="1"/>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9" tint="0.39994506668294322"/>
      </left>
      <right style="thin">
        <color theme="9" tint="0.39994506668294322"/>
      </right>
      <top style="thin">
        <color theme="9" tint="0.39994506668294322"/>
      </top>
      <bottom/>
      <diagonal/>
    </border>
    <border>
      <left style="thin">
        <color theme="0" tint="-0.14993743705557422"/>
      </left>
      <right style="thin">
        <color theme="0"/>
      </right>
      <top style="thin">
        <color theme="0"/>
      </top>
      <bottom style="thin">
        <color theme="0"/>
      </bottom>
      <diagonal/>
    </border>
    <border>
      <left style="thin">
        <color theme="0"/>
      </left>
      <right style="thin">
        <color theme="0" tint="-0.14993743705557422"/>
      </right>
      <top style="thin">
        <color theme="0"/>
      </top>
      <bottom style="thin">
        <color theme="0"/>
      </bottom>
      <diagonal/>
    </border>
    <border>
      <left/>
      <right/>
      <top style="thin">
        <color theme="8" tint="0.59996337778862885"/>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0" tint="-0.34998626667073579"/>
      </left>
      <right style="thin">
        <color theme="0" tint="-0.34998626667073579"/>
      </right>
      <top style="thin">
        <color theme="1" tint="0.499984740745262"/>
      </top>
      <bottom style="thin">
        <color theme="0" tint="-0.34998626667073579"/>
      </bottom>
      <diagonal/>
    </border>
    <border>
      <left style="thin">
        <color theme="1" tint="0.499984740745262"/>
      </left>
      <right style="thin">
        <color theme="1" tint="0.499984740745262"/>
      </right>
      <top style="double">
        <color theme="1" tint="0.499984740745262"/>
      </top>
      <bottom/>
      <diagonal/>
    </border>
    <border>
      <left style="thin">
        <color auto="1"/>
      </left>
      <right style="thin">
        <color auto="1"/>
      </right>
      <top style="thin">
        <color auto="1"/>
      </top>
      <bottom style="double">
        <color auto="1"/>
      </bottom>
      <diagonal/>
    </border>
    <border>
      <left style="thin">
        <color auto="1"/>
      </left>
      <right style="thin">
        <color auto="1"/>
      </right>
      <top style="medium">
        <color auto="1"/>
      </top>
      <bottom style="thin">
        <color auto="1"/>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14993743705557422"/>
      </left>
      <right style="thin">
        <color theme="0"/>
      </right>
      <top/>
      <bottom/>
      <diagonal/>
    </border>
    <border>
      <left style="thin">
        <color theme="0"/>
      </left>
      <right style="thin">
        <color theme="0"/>
      </right>
      <top/>
      <bottom/>
      <diagonal/>
    </border>
    <border>
      <left style="thin">
        <color theme="0"/>
      </left>
      <right style="thin">
        <color theme="0" tint="-0.14993743705557422"/>
      </right>
      <top/>
      <bottom/>
      <diagonal/>
    </border>
    <border>
      <left style="thin">
        <color theme="0" tint="-0.14993743705557422"/>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tint="-0.14993743705557422"/>
      </right>
      <top style="thin">
        <color theme="0"/>
      </top>
      <bottom/>
      <diagonal/>
    </border>
    <border>
      <left/>
      <right style="thin">
        <color theme="0"/>
      </right>
      <top style="thin">
        <color theme="0" tint="-0.14996795556505021"/>
      </top>
      <bottom style="thin">
        <color theme="0"/>
      </bottom>
      <diagonal/>
    </border>
    <border>
      <left/>
      <right style="thin">
        <color theme="0"/>
      </right>
      <top style="thin">
        <color theme="0"/>
      </top>
      <bottom style="thin">
        <color theme="0"/>
      </bottom>
      <diagonal/>
    </border>
    <border>
      <left style="thin">
        <color theme="0"/>
      </left>
      <right/>
      <top style="thin">
        <color theme="0" tint="-0.14996795556505021"/>
      </top>
      <bottom style="thin">
        <color theme="0"/>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right style="thin">
        <color theme="0"/>
      </right>
      <top style="thin">
        <color theme="0"/>
      </top>
      <bottom/>
      <diagonal/>
    </border>
    <border>
      <left style="thin">
        <color theme="0"/>
      </left>
      <right/>
      <top style="thin">
        <color theme="0"/>
      </top>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indexed="64"/>
      </right>
      <top style="thin">
        <color indexed="64"/>
      </top>
      <bottom style="thin">
        <color indexed="64"/>
      </bottom>
      <diagonal/>
    </border>
  </borders>
  <cellStyleXfs count="2">
    <xf numFmtId="0" fontId="0" fillId="0" borderId="0">
      <alignment vertical="center"/>
    </xf>
    <xf numFmtId="0" fontId="13" fillId="0" borderId="0">
      <alignment vertical="center"/>
    </xf>
  </cellStyleXfs>
  <cellXfs count="138">
    <xf numFmtId="0" fontId="0" fillId="0" borderId="0" xfId="0">
      <alignment vertical="center"/>
    </xf>
    <xf numFmtId="0" fontId="0" fillId="0" borderId="0" xfId="0" applyAlignment="1">
      <alignment horizontal="center" vertical="center"/>
    </xf>
    <xf numFmtId="0" fontId="6" fillId="0" borderId="0" xfId="0" applyFont="1" applyAlignment="1">
      <alignment horizontal="center" vertical="center"/>
    </xf>
    <xf numFmtId="0" fontId="6" fillId="0" borderId="0" xfId="0" applyNumberFormat="1" applyFont="1" applyAlignment="1">
      <alignment horizontal="center" vertical="center"/>
    </xf>
    <xf numFmtId="0" fontId="0" fillId="0" borderId="0" xfId="0" applyNumberFormat="1">
      <alignment vertical="center"/>
    </xf>
    <xf numFmtId="5" fontId="0" fillId="0" borderId="0" xfId="0" applyNumberFormat="1">
      <alignment vertical="center"/>
    </xf>
    <xf numFmtId="0" fontId="0" fillId="7" borderId="3" xfId="0" applyFill="1" applyBorder="1">
      <alignment vertical="center"/>
    </xf>
    <xf numFmtId="0" fontId="0" fillId="9" borderId="5" xfId="0" applyFill="1" applyBorder="1">
      <alignment vertical="center"/>
    </xf>
    <xf numFmtId="0" fontId="0" fillId="9" borderId="3" xfId="0" applyFill="1" applyBorder="1">
      <alignment vertical="center"/>
    </xf>
    <xf numFmtId="0" fontId="9" fillId="0" borderId="0" xfId="0" applyFont="1">
      <alignment vertical="center"/>
    </xf>
    <xf numFmtId="0" fontId="0" fillId="0" borderId="0" xfId="0" applyNumberFormat="1" applyAlignment="1">
      <alignment horizontal="center" vertical="center"/>
    </xf>
    <xf numFmtId="0" fontId="9" fillId="0" borderId="0" xfId="0" applyNumberFormat="1" applyFont="1" applyAlignment="1">
      <alignment horizontal="center" vertical="center"/>
    </xf>
    <xf numFmtId="176" fontId="0" fillId="0" borderId="0" xfId="0" applyNumberFormat="1" applyAlignment="1">
      <alignment horizontal="center" vertical="center"/>
    </xf>
    <xf numFmtId="0" fontId="9" fillId="0" borderId="0" xfId="0" applyFont="1" applyAlignment="1">
      <alignment horizontal="center" vertical="center"/>
    </xf>
    <xf numFmtId="0" fontId="7" fillId="0" borderId="7" xfId="0" applyFont="1" applyBorder="1">
      <alignment vertical="center"/>
    </xf>
    <xf numFmtId="5" fontId="4" fillId="0" borderId="6" xfId="0" applyNumberFormat="1" applyFont="1" applyBorder="1">
      <alignment vertical="center"/>
    </xf>
    <xf numFmtId="5" fontId="4" fillId="0" borderId="8" xfId="0" applyNumberFormat="1" applyFont="1" applyBorder="1">
      <alignment vertical="center"/>
    </xf>
    <xf numFmtId="0" fontId="4" fillId="0" borderId="9" xfId="0" applyFont="1" applyBorder="1">
      <alignment vertical="center"/>
    </xf>
    <xf numFmtId="0" fontId="0" fillId="0" borderId="9" xfId="0" applyBorder="1">
      <alignment vertical="center"/>
    </xf>
    <xf numFmtId="5" fontId="0" fillId="0" borderId="9" xfId="0" applyNumberFormat="1" applyBorder="1">
      <alignment vertical="center"/>
    </xf>
    <xf numFmtId="0" fontId="2" fillId="7" borderId="1" xfId="0" applyFont="1" applyFill="1" applyBorder="1">
      <alignment vertical="center"/>
    </xf>
    <xf numFmtId="0" fontId="2" fillId="7" borderId="3" xfId="0" applyFont="1" applyFill="1" applyBorder="1">
      <alignment vertical="center"/>
    </xf>
    <xf numFmtId="56" fontId="0" fillId="9" borderId="11" xfId="0" applyNumberFormat="1" applyFill="1" applyBorder="1" applyAlignment="1">
      <alignment horizontal="center" vertical="center"/>
    </xf>
    <xf numFmtId="5" fontId="0" fillId="9" borderId="12" xfId="0" applyNumberFormat="1" applyFill="1" applyBorder="1">
      <alignment vertical="center"/>
    </xf>
    <xf numFmtId="56" fontId="0" fillId="9" borderId="2" xfId="0" applyNumberFormat="1" applyFill="1" applyBorder="1" applyAlignment="1">
      <alignment horizontal="center" vertical="center"/>
    </xf>
    <xf numFmtId="5" fontId="0" fillId="9" borderId="4" xfId="0" applyNumberFormat="1" applyFill="1" applyBorder="1">
      <alignment vertical="center"/>
    </xf>
    <xf numFmtId="0" fontId="13" fillId="11" borderId="0" xfId="1" applyFill="1">
      <alignment vertical="center"/>
    </xf>
    <xf numFmtId="0" fontId="13" fillId="11" borderId="0" xfId="1" applyFill="1" applyAlignment="1">
      <alignment vertical="center" wrapText="1"/>
    </xf>
    <xf numFmtId="0" fontId="0" fillId="11" borderId="0" xfId="0" applyFill="1" applyAlignment="1">
      <alignment vertical="center"/>
    </xf>
    <xf numFmtId="0" fontId="6" fillId="0" borderId="0" xfId="0" applyFont="1">
      <alignment vertical="center"/>
    </xf>
    <xf numFmtId="0" fontId="0" fillId="0" borderId="0" xfId="0" applyAlignment="1">
      <alignment horizontal="left" vertical="center" indent="1"/>
    </xf>
    <xf numFmtId="0" fontId="0" fillId="0" borderId="0" xfId="0" applyBorder="1" applyAlignment="1">
      <alignment horizontal="left" vertical="center" indent="1"/>
    </xf>
    <xf numFmtId="0" fontId="13" fillId="11" borderId="9" xfId="1" applyFill="1" applyBorder="1">
      <alignment vertical="center"/>
    </xf>
    <xf numFmtId="5" fontId="17" fillId="0" borderId="0" xfId="0" applyNumberFormat="1" applyFont="1" applyBorder="1" applyAlignment="1">
      <alignment horizontal="center" vertical="center"/>
    </xf>
    <xf numFmtId="5" fontId="0" fillId="9" borderId="21" xfId="0" applyNumberFormat="1" applyFill="1" applyBorder="1">
      <alignment vertical="center"/>
    </xf>
    <xf numFmtId="0" fontId="0" fillId="9" borderId="20" xfId="0" applyFill="1" applyBorder="1" applyAlignment="1">
      <alignment horizontal="center" vertical="center"/>
    </xf>
    <xf numFmtId="5" fontId="18" fillId="4" borderId="22" xfId="0" applyNumberFormat="1" applyFont="1" applyFill="1" applyBorder="1" applyAlignment="1">
      <alignment vertical="center"/>
    </xf>
    <xf numFmtId="5" fontId="18" fillId="6" borderId="22" xfId="0" applyNumberFormat="1" applyFont="1" applyFill="1" applyBorder="1" applyAlignment="1">
      <alignment vertical="center"/>
    </xf>
    <xf numFmtId="0" fontId="15" fillId="12" borderId="17" xfId="1" applyFont="1" applyFill="1" applyBorder="1" applyAlignment="1">
      <alignment horizontal="center" vertical="center"/>
    </xf>
    <xf numFmtId="5" fontId="9" fillId="0" borderId="16" xfId="0" applyNumberFormat="1" applyFont="1" applyBorder="1" applyAlignment="1">
      <alignment horizontal="center" vertical="center"/>
    </xf>
    <xf numFmtId="0" fontId="6" fillId="0" borderId="16" xfId="0" applyFont="1" applyBorder="1" applyAlignment="1">
      <alignment horizontal="center" vertical="center"/>
    </xf>
    <xf numFmtId="0" fontId="3" fillId="8" borderId="24" xfId="0" applyFont="1" applyFill="1" applyBorder="1" applyAlignment="1">
      <alignment horizontal="center" vertical="center"/>
    </xf>
    <xf numFmtId="0" fontId="0" fillId="8" borderId="25" xfId="0" applyFill="1" applyBorder="1" applyAlignment="1">
      <alignment horizontal="center" vertical="center"/>
    </xf>
    <xf numFmtId="0" fontId="0" fillId="8" borderId="26" xfId="0" applyFill="1" applyBorder="1" applyAlignment="1">
      <alignment horizontal="center" vertical="center"/>
    </xf>
    <xf numFmtId="0" fontId="3" fillId="0" borderId="27" xfId="0" applyFont="1" applyBorder="1" applyAlignment="1">
      <alignment horizontal="center" vertical="center"/>
    </xf>
    <xf numFmtId="5" fontId="0" fillId="0" borderId="27" xfId="0" applyNumberFormat="1" applyBorder="1">
      <alignment vertical="center"/>
    </xf>
    <xf numFmtId="0" fontId="3" fillId="0" borderId="10" xfId="0" applyFont="1" applyBorder="1" applyAlignment="1">
      <alignment horizontal="center" vertical="center"/>
    </xf>
    <xf numFmtId="0" fontId="3" fillId="2" borderId="10" xfId="0" applyFont="1" applyFill="1" applyBorder="1" applyAlignment="1">
      <alignment horizontal="center" vertical="center"/>
    </xf>
    <xf numFmtId="6" fontId="0" fillId="0" borderId="10" xfId="0" applyNumberFormat="1" applyBorder="1">
      <alignment vertical="center"/>
    </xf>
    <xf numFmtId="6" fontId="0" fillId="2" borderId="10" xfId="0" applyNumberFormat="1" applyFill="1" applyBorder="1">
      <alignment vertical="center"/>
    </xf>
    <xf numFmtId="0" fontId="20" fillId="9" borderId="6" xfId="1" applyFont="1" applyFill="1" applyBorder="1">
      <alignment vertical="center"/>
    </xf>
    <xf numFmtId="0" fontId="19" fillId="0" borderId="6" xfId="1" applyFont="1" applyFill="1" applyBorder="1">
      <alignment vertical="center"/>
    </xf>
    <xf numFmtId="0" fontId="0" fillId="0" borderId="23" xfId="0"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3" borderId="28" xfId="0" applyFill="1" applyBorder="1" applyAlignment="1">
      <alignment horizontal="center" vertical="center"/>
    </xf>
    <xf numFmtId="0" fontId="0" fillId="3" borderId="26" xfId="0" applyFill="1" applyBorder="1" applyAlignment="1">
      <alignment horizontal="center" vertical="center"/>
    </xf>
    <xf numFmtId="0" fontId="0" fillId="0" borderId="23" xfId="0" applyFill="1" applyBorder="1" applyAlignment="1">
      <alignment horizontal="center" vertical="center"/>
    </xf>
    <xf numFmtId="6" fontId="8" fillId="2" borderId="7" xfId="0" applyNumberFormat="1" applyFont="1" applyFill="1" applyBorder="1">
      <alignment vertical="center"/>
    </xf>
    <xf numFmtId="5" fontId="4" fillId="0" borderId="29" xfId="0" applyNumberFormat="1" applyFont="1" applyBorder="1">
      <alignment vertical="center"/>
    </xf>
    <xf numFmtId="6" fontId="4" fillId="0" borderId="30" xfId="0" applyNumberFormat="1" applyFont="1" applyBorder="1">
      <alignment vertical="center"/>
    </xf>
    <xf numFmtId="0" fontId="7" fillId="0" borderId="0" xfId="0" applyFont="1" applyFill="1" applyBorder="1">
      <alignment vertical="center"/>
    </xf>
    <xf numFmtId="6" fontId="8" fillId="0" borderId="0" xfId="0" applyNumberFormat="1" applyFont="1" applyFill="1" applyBorder="1">
      <alignment vertical="center"/>
    </xf>
    <xf numFmtId="0" fontId="5" fillId="0" borderId="6" xfId="0" applyFont="1" applyBorder="1">
      <alignment vertical="center"/>
    </xf>
    <xf numFmtId="0" fontId="5" fillId="0" borderId="8" xfId="0" applyFont="1" applyBorder="1">
      <alignment vertical="center"/>
    </xf>
    <xf numFmtId="0" fontId="5" fillId="0" borderId="30" xfId="0" applyFont="1" applyBorder="1">
      <alignment vertical="center"/>
    </xf>
    <xf numFmtId="0" fontId="5" fillId="0" borderId="29" xfId="0" applyFont="1" applyBorder="1">
      <alignment vertical="center"/>
    </xf>
    <xf numFmtId="0" fontId="3" fillId="0" borderId="32" xfId="0" applyFont="1" applyBorder="1" applyAlignment="1">
      <alignment horizontal="center" vertical="center"/>
    </xf>
    <xf numFmtId="5" fontId="0" fillId="0" borderId="32" xfId="0" applyNumberFormat="1" applyBorder="1">
      <alignment vertical="center"/>
    </xf>
    <xf numFmtId="0" fontId="3" fillId="0" borderId="31" xfId="0" applyFont="1" applyFill="1" applyBorder="1" applyAlignment="1">
      <alignment horizontal="center" vertical="center"/>
    </xf>
    <xf numFmtId="6" fontId="0" fillId="0" borderId="31" xfId="0" applyNumberFormat="1" applyFill="1" applyBorder="1">
      <alignment vertical="center"/>
    </xf>
    <xf numFmtId="176" fontId="18" fillId="6" borderId="22" xfId="0" applyNumberFormat="1" applyFont="1" applyFill="1" applyBorder="1" applyAlignment="1">
      <alignment vertical="center"/>
    </xf>
    <xf numFmtId="38" fontId="0" fillId="0" borderId="23" xfId="0" applyNumberFormat="1" applyBorder="1">
      <alignment vertical="center"/>
    </xf>
    <xf numFmtId="38" fontId="0" fillId="2" borderId="23" xfId="0" applyNumberFormat="1" applyFill="1" applyBorder="1">
      <alignment vertical="center"/>
    </xf>
    <xf numFmtId="38" fontId="0" fillId="2" borderId="25" xfId="0" applyNumberFormat="1" applyFill="1" applyBorder="1">
      <alignment vertical="center"/>
    </xf>
    <xf numFmtId="38" fontId="0" fillId="3" borderId="28" xfId="0" applyNumberFormat="1" applyFill="1" applyBorder="1">
      <alignment vertical="center"/>
    </xf>
    <xf numFmtId="38" fontId="0" fillId="0" borderId="23" xfId="0" applyNumberFormat="1" applyFill="1" applyBorder="1">
      <alignment vertical="center"/>
    </xf>
    <xf numFmtId="38" fontId="0" fillId="3" borderId="26" xfId="0" applyNumberFormat="1" applyFill="1" applyBorder="1">
      <alignment vertical="center"/>
    </xf>
    <xf numFmtId="0" fontId="3" fillId="0" borderId="0" xfId="0" applyFont="1" applyAlignment="1">
      <alignment horizontal="center"/>
    </xf>
    <xf numFmtId="0" fontId="3" fillId="7" borderId="24" xfId="0" applyFont="1" applyFill="1" applyBorder="1" applyAlignment="1">
      <alignment horizontal="center" vertical="center"/>
    </xf>
    <xf numFmtId="0" fontId="10" fillId="6" borderId="33" xfId="0" applyFont="1" applyFill="1" applyBorder="1" applyAlignment="1">
      <alignment horizontal="center" vertical="center"/>
    </xf>
    <xf numFmtId="0" fontId="10" fillId="6" borderId="34" xfId="0" applyFont="1" applyFill="1" applyBorder="1" applyAlignment="1">
      <alignment horizontal="center" vertical="center"/>
    </xf>
    <xf numFmtId="5" fontId="10" fillId="6" borderId="35" xfId="0" applyNumberFormat="1" applyFont="1" applyFill="1" applyBorder="1" applyAlignment="1">
      <alignment horizontal="center" vertical="center"/>
    </xf>
    <xf numFmtId="0" fontId="0" fillId="9" borderId="36" xfId="0" applyFill="1" applyBorder="1" applyAlignment="1">
      <alignment horizontal="center" vertical="center"/>
    </xf>
    <xf numFmtId="0" fontId="0" fillId="9" borderId="34" xfId="0" applyFill="1" applyBorder="1">
      <alignment vertical="center"/>
    </xf>
    <xf numFmtId="0" fontId="0" fillId="9" borderId="37" xfId="0" applyFill="1" applyBorder="1">
      <alignment vertical="center"/>
    </xf>
    <xf numFmtId="5" fontId="0" fillId="9" borderId="38" xfId="0" applyNumberFormat="1" applyFill="1" applyBorder="1">
      <alignment vertical="center"/>
    </xf>
    <xf numFmtId="176" fontId="2" fillId="7" borderId="39" xfId="0" applyNumberFormat="1" applyFont="1" applyFill="1" applyBorder="1" applyAlignment="1">
      <alignment horizontal="center" vertical="center"/>
    </xf>
    <xf numFmtId="176" fontId="2" fillId="7" borderId="40" xfId="0" applyNumberFormat="1" applyFont="1" applyFill="1" applyBorder="1" applyAlignment="1">
      <alignment horizontal="center" vertical="center"/>
    </xf>
    <xf numFmtId="176" fontId="0" fillId="7" borderId="40" xfId="0" applyNumberFormat="1" applyFill="1" applyBorder="1" applyAlignment="1">
      <alignment horizontal="center" vertical="center"/>
    </xf>
    <xf numFmtId="5" fontId="2" fillId="7" borderId="41" xfId="0" applyNumberFormat="1" applyFont="1" applyFill="1" applyBorder="1">
      <alignment vertical="center"/>
    </xf>
    <xf numFmtId="5" fontId="2" fillId="7" borderId="42" xfId="0" applyNumberFormat="1" applyFont="1" applyFill="1" applyBorder="1">
      <alignment vertical="center"/>
    </xf>
    <xf numFmtId="5" fontId="0" fillId="7" borderId="42" xfId="0" applyNumberFormat="1" applyFill="1" applyBorder="1">
      <alignment vertical="center"/>
    </xf>
    <xf numFmtId="176" fontId="10" fillId="4" borderId="43" xfId="0" applyNumberFormat="1" applyFont="1" applyFill="1" applyBorder="1" applyAlignment="1">
      <alignment horizontal="center" vertical="center"/>
    </xf>
    <xf numFmtId="0" fontId="10" fillId="4" borderId="34" xfId="0" applyFont="1" applyFill="1" applyBorder="1" applyAlignment="1">
      <alignment horizontal="center" vertical="center"/>
    </xf>
    <xf numFmtId="5" fontId="10" fillId="4" borderId="44" xfId="0" applyNumberFormat="1" applyFont="1" applyFill="1" applyBorder="1" applyAlignment="1">
      <alignment horizontal="center" vertical="center"/>
    </xf>
    <xf numFmtId="176" fontId="0" fillId="7" borderId="45" xfId="0" applyNumberFormat="1" applyFill="1" applyBorder="1" applyAlignment="1">
      <alignment horizontal="center" vertical="center"/>
    </xf>
    <xf numFmtId="0" fontId="2" fillId="7" borderId="37" xfId="0" applyFont="1" applyFill="1" applyBorder="1">
      <alignment vertical="center"/>
    </xf>
    <xf numFmtId="0" fontId="0" fillId="7" borderId="37" xfId="0" applyFill="1" applyBorder="1">
      <alignment vertical="center"/>
    </xf>
    <xf numFmtId="5" fontId="0" fillId="7" borderId="46" xfId="0" applyNumberFormat="1" applyFill="1" applyBorder="1">
      <alignment vertical="center"/>
    </xf>
    <xf numFmtId="56" fontId="0" fillId="9" borderId="47" xfId="0" applyNumberFormat="1" applyFill="1" applyBorder="1" applyAlignment="1">
      <alignment horizontal="center" vertical="center"/>
    </xf>
    <xf numFmtId="56" fontId="0" fillId="9" borderId="40" xfId="0" applyNumberFormat="1" applyFill="1" applyBorder="1" applyAlignment="1">
      <alignment horizontal="center" vertical="center"/>
    </xf>
    <xf numFmtId="0" fontId="0" fillId="9" borderId="40" xfId="0" applyFill="1" applyBorder="1" applyAlignment="1">
      <alignment horizontal="center" vertical="center"/>
    </xf>
    <xf numFmtId="5" fontId="0" fillId="9" borderId="48" xfId="0" applyNumberFormat="1" applyFill="1" applyBorder="1">
      <alignment vertical="center"/>
    </xf>
    <xf numFmtId="5" fontId="0" fillId="9" borderId="42" xfId="0" applyNumberFormat="1" applyFill="1" applyBorder="1">
      <alignment vertical="center"/>
    </xf>
    <xf numFmtId="0" fontId="10" fillId="6" borderId="43" xfId="0" applyFont="1" applyFill="1" applyBorder="1" applyAlignment="1">
      <alignment horizontal="center" vertical="center"/>
    </xf>
    <xf numFmtId="5" fontId="10" fillId="6" borderId="44" xfId="0" applyNumberFormat="1" applyFont="1" applyFill="1" applyBorder="1" applyAlignment="1">
      <alignment horizontal="center" vertical="center"/>
    </xf>
    <xf numFmtId="0" fontId="0" fillId="9" borderId="45" xfId="0" applyFill="1" applyBorder="1" applyAlignment="1">
      <alignment horizontal="center" vertical="center"/>
    </xf>
    <xf numFmtId="5" fontId="0" fillId="9" borderId="46" xfId="0" applyNumberFormat="1" applyFill="1" applyBorder="1">
      <alignment vertical="center"/>
    </xf>
    <xf numFmtId="56" fontId="0" fillId="9" borderId="45" xfId="0" applyNumberFormat="1" applyFill="1" applyBorder="1" applyAlignment="1">
      <alignment horizontal="center" vertical="center"/>
    </xf>
    <xf numFmtId="0" fontId="15" fillId="12" borderId="18" xfId="1" applyFont="1" applyFill="1" applyBorder="1" applyAlignment="1">
      <alignment horizontal="center" vertical="center" wrapText="1"/>
    </xf>
    <xf numFmtId="0" fontId="15" fillId="12" borderId="49" xfId="1" applyFont="1" applyFill="1" applyBorder="1" applyAlignment="1">
      <alignment horizontal="center" vertical="center" wrapText="1"/>
    </xf>
    <xf numFmtId="0" fontId="16" fillId="9" borderId="6" xfId="1" applyFont="1" applyFill="1" applyBorder="1" applyAlignment="1">
      <alignment horizontal="left" vertical="center" wrapText="1"/>
    </xf>
    <xf numFmtId="0" fontId="16" fillId="0" borderId="6" xfId="1" applyFont="1" applyFill="1" applyBorder="1" applyAlignment="1">
      <alignment horizontal="left" vertical="center" wrapText="1"/>
    </xf>
    <xf numFmtId="0" fontId="16" fillId="9" borderId="13" xfId="1" applyFont="1" applyFill="1" applyBorder="1" applyAlignment="1">
      <alignment horizontal="left" vertical="center" wrapText="1"/>
    </xf>
    <xf numFmtId="0" fontId="16" fillId="9" borderId="14" xfId="1" applyFont="1" applyFill="1" applyBorder="1" applyAlignment="1">
      <alignment horizontal="left" vertical="center" wrapText="1"/>
    </xf>
    <xf numFmtId="0" fontId="16" fillId="9" borderId="15" xfId="1" applyFont="1" applyFill="1" applyBorder="1" applyAlignment="1">
      <alignment horizontal="left" vertical="center" wrapText="1"/>
    </xf>
    <xf numFmtId="177" fontId="6" fillId="0" borderId="0" xfId="0" applyNumberFormat="1" applyFont="1" applyAlignment="1">
      <alignment horizontal="center" vertical="center"/>
    </xf>
    <xf numFmtId="0" fontId="12" fillId="5" borderId="9" xfId="0" applyFont="1" applyFill="1" applyBorder="1" applyAlignment="1">
      <alignment horizontal="left" vertical="center"/>
    </xf>
    <xf numFmtId="176" fontId="18" fillId="4" borderId="22" xfId="0" applyNumberFormat="1" applyFont="1" applyFill="1" applyBorder="1" applyAlignment="1">
      <alignment horizontal="center" vertical="center"/>
    </xf>
    <xf numFmtId="0" fontId="12" fillId="5" borderId="19" xfId="0" applyFont="1" applyFill="1" applyBorder="1" applyAlignment="1">
      <alignment horizontal="left" vertical="center"/>
    </xf>
    <xf numFmtId="176" fontId="18" fillId="6" borderId="22" xfId="0" applyNumberFormat="1" applyFont="1" applyFill="1" applyBorder="1" applyAlignment="1">
      <alignment horizontal="center" vertical="center"/>
    </xf>
    <xf numFmtId="178" fontId="7" fillId="8" borderId="24" xfId="0" applyNumberFormat="1" applyFont="1" applyFill="1" applyBorder="1" applyAlignment="1">
      <alignment horizontal="center" vertical="center"/>
    </xf>
    <xf numFmtId="0" fontId="11" fillId="10" borderId="23" xfId="0" applyFont="1" applyFill="1" applyBorder="1" applyAlignment="1">
      <alignment horizontal="center" vertical="center"/>
    </xf>
    <xf numFmtId="0" fontId="8" fillId="8" borderId="25" xfId="0" applyFont="1" applyFill="1" applyBorder="1" applyAlignment="1">
      <alignment horizontal="center" vertical="center"/>
    </xf>
    <xf numFmtId="0" fontId="8" fillId="8" borderId="26" xfId="0" applyFont="1" applyFill="1" applyBorder="1" applyAlignment="1">
      <alignment horizontal="center" vertical="center"/>
    </xf>
    <xf numFmtId="178" fontId="7" fillId="7" borderId="24" xfId="0" applyNumberFormat="1" applyFont="1" applyFill="1" applyBorder="1" applyAlignment="1">
      <alignment horizontal="center" vertical="center"/>
    </xf>
    <xf numFmtId="0" fontId="11" fillId="13" borderId="23" xfId="0" applyFont="1" applyFill="1" applyBorder="1" applyAlignment="1">
      <alignment horizontal="center" vertical="center"/>
    </xf>
    <xf numFmtId="0" fontId="8" fillId="7" borderId="25" xfId="0" applyFont="1" applyFill="1" applyBorder="1" applyAlignment="1">
      <alignment horizontal="center" vertical="center"/>
    </xf>
    <xf numFmtId="0" fontId="8" fillId="7" borderId="26" xfId="0" applyFont="1" applyFill="1" applyBorder="1" applyAlignment="1">
      <alignment horizontal="center" vertical="center"/>
    </xf>
    <xf numFmtId="0" fontId="5" fillId="0" borderId="0" xfId="0" applyFont="1">
      <alignment vertical="center"/>
    </xf>
    <xf numFmtId="0" fontId="6" fillId="0" borderId="0" xfId="0" applyFont="1" applyAlignment="1">
      <alignment horizontal="left" vertical="center"/>
    </xf>
    <xf numFmtId="176" fontId="2" fillId="7" borderId="47" xfId="0" applyNumberFormat="1" applyFont="1" applyFill="1" applyBorder="1" applyAlignment="1">
      <alignment horizontal="center" vertical="center"/>
    </xf>
    <xf numFmtId="0" fontId="2" fillId="7" borderId="5" xfId="0" applyFont="1" applyFill="1" applyBorder="1">
      <alignment vertical="center"/>
    </xf>
    <xf numFmtId="5" fontId="2" fillId="7" borderId="48" xfId="0" applyNumberFormat="1" applyFont="1" applyFill="1" applyBorder="1">
      <alignment vertical="center"/>
    </xf>
    <xf numFmtId="176" fontId="10" fillId="4" borderId="47" xfId="0" applyNumberFormat="1" applyFont="1" applyFill="1" applyBorder="1" applyAlignment="1">
      <alignment horizontal="center" vertical="center"/>
    </xf>
    <xf numFmtId="0" fontId="10" fillId="4" borderId="5" xfId="0" applyFont="1" applyFill="1" applyBorder="1" applyAlignment="1">
      <alignment horizontal="center" vertical="center"/>
    </xf>
    <xf numFmtId="5" fontId="10" fillId="4" borderId="48" xfId="0" applyNumberFormat="1" applyFont="1" applyFill="1" applyBorder="1" applyAlignment="1">
      <alignment horizontal="center" vertical="center"/>
    </xf>
  </cellXfs>
  <cellStyles count="2">
    <cellStyle name="標準" xfId="0" builtinId="0"/>
    <cellStyle name="標準_Sheet1" xfId="1"/>
  </cellStyles>
  <dxfs count="144">
    <dxf>
      <border>
        <bottom style="thin">
          <color theme="0"/>
        </bottom>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8" tint="0.59996337778862885"/>
        </bottom>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8" tint="0.59996337778862885"/>
        </bottom>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0"/>
        </bottom>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0"/>
        </bottom>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0"/>
        </bottom>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0"/>
        </bottom>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0"/>
        </bottom>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0"/>
        </bottom>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0"/>
        </bottom>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8" tint="0.59996337778862885"/>
        </bottom>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8" tint="0.59996337778862885"/>
        </bottom>
      </border>
    </dxf>
    <dxf>
      <numFmt numFmtId="9" formatCode="&quot;¥&quot;#,##0;&quot;¥&quot;\-#,##0"/>
      <fill>
        <patternFill patternType="solid">
          <fgColor indexed="64"/>
          <bgColor theme="0" tint="-4.9989318521683403E-2"/>
        </patternFill>
      </fill>
      <border diagonalUp="0" diagonalDown="0">
        <left style="thin">
          <color theme="0"/>
        </left>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0" tint="-0.14993743705557422"/>
        </left>
        <right style="thin">
          <color theme="0" tint="-0.14993743705557422"/>
        </right>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0"/>
        </bottom>
      </border>
    </dxf>
    <dxf>
      <numFmt numFmtId="9" formatCode="&quot;¥&quot;#,##0;&quot;¥&quot;\-#,##0"/>
      <fill>
        <patternFill patternType="solid">
          <fgColor indexed="64"/>
          <bgColor theme="4" tint="0.79998168889431442"/>
        </patternFill>
      </fill>
      <border diagonalUp="0" diagonalDown="0">
        <left style="thin">
          <color theme="0"/>
        </left>
        <right/>
        <top style="thin">
          <color theme="0"/>
        </top>
        <bottom style="thin">
          <color theme="0"/>
        </bottom>
        <vertical/>
        <horizontal/>
      </border>
    </dxf>
    <dxf>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游ゴシック"/>
        <scheme val="none"/>
      </font>
      <fill>
        <patternFill patternType="solid">
          <fgColor indexed="64"/>
          <bgColor theme="4" tint="0.79998168889431442"/>
        </patternFill>
      </fill>
      <border diagonalUp="0" diagonalDown="0">
        <left style="thin">
          <color theme="0"/>
        </left>
        <right style="thin">
          <color theme="0"/>
        </right>
        <top style="thin">
          <color theme="0"/>
        </top>
        <bottom style="thin">
          <color theme="0"/>
        </bottom>
        <vertical/>
        <horizontal/>
      </border>
    </dxf>
    <dxf>
      <numFmt numFmtId="176" formatCode="m&quot;月&quot;d&quot;日&quot;;@"/>
      <fill>
        <patternFill patternType="solid">
          <fgColor indexed="64"/>
          <bgColor theme="4" tint="0.79998168889431442"/>
        </patternFill>
      </fill>
      <alignment horizontal="center"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left style="thin">
          <color theme="8" tint="0.59996337778862885"/>
        </left>
        <right style="thin">
          <color theme="8" tint="0.59996337778862885"/>
        </right>
        <top style="thin">
          <color theme="8" tint="0.59996337778862885"/>
        </top>
        <bottom style="thin">
          <color theme="0"/>
        </bottom>
      </border>
    </dxf>
    <dxf>
      <numFmt numFmtId="9" formatCode="&quot;¥&quot;#,##0;&quot;¥&quot;\-#,##0"/>
      <fill>
        <patternFill patternType="solid">
          <fgColor indexed="64"/>
          <bgColor theme="0" tint="-4.9989318521683403E-2"/>
        </patternFill>
      </fill>
      <border diagonalUp="0" diagonalDown="0">
        <left style="thin">
          <color theme="0"/>
        </left>
        <right style="thin">
          <color theme="0" tint="-0.14993743705557422"/>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style="thin">
          <color theme="0"/>
        </top>
        <bottom style="thin">
          <color theme="0"/>
        </bottom>
        <vertical/>
        <horizontal/>
      </border>
    </dxf>
    <dxf>
      <fill>
        <patternFill patternType="solid">
          <fgColor indexed="64"/>
          <bgColor theme="0" tint="-4.9989318521683403E-2"/>
        </patternFill>
      </fill>
      <border diagonalUp="0" diagonalDown="0">
        <left style="thin">
          <color theme="0"/>
        </left>
        <right style="thin">
          <color theme="0"/>
        </right>
        <top/>
        <bottom style="thin">
          <color theme="0"/>
        </bottom>
        <vertical/>
        <horizontal/>
      </border>
    </dxf>
    <dxf>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tint="-0.14993743705557422"/>
        </left>
        <right style="thin">
          <color theme="0"/>
        </right>
        <top style="thin">
          <color theme="0"/>
        </top>
        <bottom style="thin">
          <color theme="0"/>
        </bottom>
        <vertical/>
        <horizontal/>
      </border>
    </dxf>
    <dxf>
      <border outline="0">
        <top style="thin">
          <color theme="0" tint="-0.14993743705557422"/>
        </top>
        <bottom style="thin">
          <color theme="0" tint="-0.14993743705557422"/>
        </bottom>
      </border>
    </dxf>
    <dxf>
      <font>
        <b/>
        <i val="0"/>
        <strike val="0"/>
        <condense val="0"/>
        <extend val="0"/>
        <outline val="0"/>
        <shadow val="0"/>
        <u val="none"/>
        <vertAlign val="baseline"/>
        <sz val="11"/>
        <color theme="0"/>
        <name val="游ゴシック"/>
        <scheme val="none"/>
      </font>
      <fill>
        <patternFill patternType="solid">
          <fgColor indexed="64"/>
          <bgColor theme="2" tint="-0.499984740745262"/>
        </patternFill>
      </fill>
      <alignment horizontal="center" vertical="center" textRotation="0" wrapText="0" indent="0" justifyLastLine="0" shrinkToFit="0" readingOrder="0"/>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推移要約!$A$4</c:f>
              <c:strCache>
                <c:ptCount val="1"/>
                <c:pt idx="0">
                  <c:v>収  入</c:v>
                </c:pt>
              </c:strCache>
            </c:strRef>
          </c:tx>
          <c:spPr>
            <a:solidFill>
              <a:schemeClr val="accent1">
                <a:lumMod val="75000"/>
              </a:schemeClr>
            </a:solidFill>
            <a:ln>
              <a:solidFill>
                <a:schemeClr val="accent1">
                  <a:lumMod val="75000"/>
                </a:schemeClr>
              </a:solidFill>
            </a:ln>
            <a:effectLst/>
          </c:spPr>
          <c:invertIfNegative val="0"/>
          <c:cat>
            <c:strRef>
              <c:f>推移要約!$B$3:$M$3</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推移要約!$B$4:$M$4</c:f>
              <c:numCache>
                <c:formatCode>"¥"#,##0_);\("¥"#,##0\)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推移要約!$A$5</c:f>
              <c:strCache>
                <c:ptCount val="1"/>
                <c:pt idx="0">
                  <c:v>支  出</c:v>
                </c:pt>
              </c:strCache>
            </c:strRef>
          </c:tx>
          <c:spPr>
            <a:solidFill>
              <a:schemeClr val="accent2"/>
            </a:solidFill>
            <a:ln>
              <a:solidFill>
                <a:schemeClr val="accent2"/>
              </a:solidFill>
            </a:ln>
            <a:effectLst/>
          </c:spPr>
          <c:invertIfNegative val="0"/>
          <c:cat>
            <c:strRef>
              <c:f>推移要約!$B$3:$M$3</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推移要約!$B$5:$M$5</c:f>
              <c:numCache>
                <c:formatCode>"¥"#,##0_);\("¥"#,##0\)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219"/>
        <c:overlap val="-27"/>
        <c:axId val="37931920"/>
        <c:axId val="153376104"/>
      </c:barChart>
      <c:catAx>
        <c:axId val="37931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3376104"/>
        <c:crosses val="autoZero"/>
        <c:auto val="1"/>
        <c:lblAlgn val="ctr"/>
        <c:lblOffset val="100"/>
        <c:noMultiLvlLbl val="0"/>
      </c:catAx>
      <c:valAx>
        <c:axId val="15337610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Yu Gothic UI" panose="020B0500000000000000" pitchFamily="50" charset="-128"/>
                <a:ea typeface="Yu Gothic UI" panose="020B0500000000000000" pitchFamily="50" charset="-128"/>
                <a:cs typeface="+mn-cs"/>
              </a:defRPr>
            </a:pPr>
            <a:endParaRPr lang="ja-JP"/>
          </a:p>
        </c:txPr>
        <c:crossAx val="37931920"/>
        <c:crosses val="autoZero"/>
        <c:crossBetween val="between"/>
        <c:majorUnit val="1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419101</xdr:colOff>
      <xdr:row>1</xdr:row>
      <xdr:rowOff>71437</xdr:rowOff>
    </xdr:from>
    <xdr:to>
      <xdr:col>13</xdr:col>
      <xdr:colOff>180976</xdr:colOff>
      <xdr:row>37</xdr:row>
      <xdr:rowOff>161925</xdr:rowOff>
    </xdr:to>
    <xdr:sp macro="" textlink="">
      <xdr:nvSpPr>
        <xdr:cNvPr id="2" name="正方形/長方形 1"/>
        <xdr:cNvSpPr/>
      </xdr:nvSpPr>
      <xdr:spPr>
        <a:xfrm>
          <a:off x="9932195" y="440531"/>
          <a:ext cx="2678906" cy="1028223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219075</xdr:colOff>
      <xdr:row>3</xdr:row>
      <xdr:rowOff>19049</xdr:rowOff>
    </xdr:from>
    <xdr:to>
      <xdr:col>19</xdr:col>
      <xdr:colOff>95250</xdr:colOff>
      <xdr:row>7</xdr:row>
      <xdr:rowOff>95250</xdr:rowOff>
    </xdr:to>
    <xdr:sp macro="" textlink="">
      <xdr:nvSpPr>
        <xdr:cNvPr id="3" name="四角形吹き出し 2"/>
        <xdr:cNvSpPr/>
      </xdr:nvSpPr>
      <xdr:spPr>
        <a:xfrm>
          <a:off x="13268325" y="866774"/>
          <a:ext cx="2924175" cy="1219201"/>
        </a:xfrm>
        <a:prstGeom prst="wedgeRectCallout">
          <a:avLst>
            <a:gd name="adj1" fmla="val -77230"/>
            <a:gd name="adj2" fmla="val 93539"/>
          </a:avLst>
        </a:prstGeom>
        <a:solidFill>
          <a:schemeClr val="accent4">
            <a:lumMod val="20000"/>
            <a:lumOff val="80000"/>
          </a:schemeClr>
        </a:solidFill>
        <a:ln w="28575">
          <a:solidFill>
            <a:schemeClr val="accent4">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入力した収支の明細を表示する部分です。</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10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支出合計</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収支内訳</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の表は自動計算されるので修正しないでください。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xdr:col>
      <xdr:colOff>9525</xdr:colOff>
      <xdr:row>3</xdr:row>
      <xdr:rowOff>247651</xdr:rowOff>
    </xdr:from>
    <xdr:to>
      <xdr:col>5</xdr:col>
      <xdr:colOff>9525</xdr:colOff>
      <xdr:row>12</xdr:row>
      <xdr:rowOff>238125</xdr:rowOff>
    </xdr:to>
    <xdr:sp macro="" textlink="">
      <xdr:nvSpPr>
        <xdr:cNvPr id="4" name="正方形/長方形 3"/>
        <xdr:cNvSpPr/>
      </xdr:nvSpPr>
      <xdr:spPr>
        <a:xfrm>
          <a:off x="257175" y="1095376"/>
          <a:ext cx="4457700" cy="256222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342900</xdr:colOff>
      <xdr:row>4</xdr:row>
      <xdr:rowOff>19051</xdr:rowOff>
    </xdr:from>
    <xdr:to>
      <xdr:col>9</xdr:col>
      <xdr:colOff>942975</xdr:colOff>
      <xdr:row>27</xdr:row>
      <xdr:rowOff>219075</xdr:rowOff>
    </xdr:to>
    <xdr:sp macro="" textlink="">
      <xdr:nvSpPr>
        <xdr:cNvPr id="5" name="正方形/長方形 4"/>
        <xdr:cNvSpPr/>
      </xdr:nvSpPr>
      <xdr:spPr>
        <a:xfrm>
          <a:off x="5048250" y="1152526"/>
          <a:ext cx="4457700" cy="677227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657225</xdr:colOff>
      <xdr:row>14</xdr:row>
      <xdr:rowOff>190499</xdr:rowOff>
    </xdr:from>
    <xdr:to>
      <xdr:col>4</xdr:col>
      <xdr:colOff>352425</xdr:colOff>
      <xdr:row>18</xdr:row>
      <xdr:rowOff>266700</xdr:rowOff>
    </xdr:to>
    <xdr:sp macro="" textlink="">
      <xdr:nvSpPr>
        <xdr:cNvPr id="6" name="四角形吹き出し 5"/>
        <xdr:cNvSpPr/>
      </xdr:nvSpPr>
      <xdr:spPr>
        <a:xfrm>
          <a:off x="904875" y="4181474"/>
          <a:ext cx="3200400" cy="1219201"/>
        </a:xfrm>
        <a:prstGeom prst="wedgeRectCallout">
          <a:avLst>
            <a:gd name="adj1" fmla="val -8500"/>
            <a:gd name="adj2" fmla="val -197086"/>
          </a:avLst>
        </a:prstGeom>
        <a:solidFill>
          <a:schemeClr val="accent4">
            <a:lumMod val="20000"/>
            <a:lumOff val="80000"/>
          </a:schemeClr>
        </a:solidFill>
        <a:ln w="28575">
          <a:solidFill>
            <a:schemeClr val="accent4">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その月の入ったお金（収入</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を入力します。</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給与の場合は、社会保険や所得税などを引いた実際に入った金額を記入してください。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2</xdr:col>
      <xdr:colOff>676275</xdr:colOff>
      <xdr:row>22</xdr:row>
      <xdr:rowOff>9524</xdr:rowOff>
    </xdr:from>
    <xdr:to>
      <xdr:col>5</xdr:col>
      <xdr:colOff>161925</xdr:colOff>
      <xdr:row>26</xdr:row>
      <xdr:rowOff>257175</xdr:rowOff>
    </xdr:to>
    <xdr:sp macro="" textlink="">
      <xdr:nvSpPr>
        <xdr:cNvPr id="7" name="四角形吹き出し 6"/>
        <xdr:cNvSpPr/>
      </xdr:nvSpPr>
      <xdr:spPr>
        <a:xfrm>
          <a:off x="1666875" y="6286499"/>
          <a:ext cx="3200400" cy="1390651"/>
        </a:xfrm>
        <a:prstGeom prst="wedgeRectCallout">
          <a:avLst>
            <a:gd name="adj1" fmla="val 64119"/>
            <a:gd name="adj2" fmla="val -110571"/>
          </a:avLst>
        </a:prstGeom>
        <a:solidFill>
          <a:schemeClr val="accent4">
            <a:lumMod val="20000"/>
            <a:lumOff val="80000"/>
          </a:schemeClr>
        </a:solidFill>
        <a:ln w="28575">
          <a:solidFill>
            <a:schemeClr val="accent4">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その月に支払ったお金</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支出）を入力します。</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基本は１行に１項目ですが、分類が同じ場合はまとめてしまってもかまいません。自分が見やすい方法で記入してください。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400050</xdr:colOff>
      <xdr:row>9</xdr:row>
      <xdr:rowOff>204786</xdr:rowOff>
    </xdr:from>
    <xdr:to>
      <xdr:col>13</xdr:col>
      <xdr:colOff>180975</xdr:colOff>
      <xdr:row>22</xdr:row>
      <xdr:rowOff>257175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テーブル1" displayName="テーブル1" ref="G4:J28" totalsRowShown="0" headerRowDxfId="143" tableBorderDxfId="142">
  <autoFilter ref="G4:J28"/>
  <tableColumns count="4">
    <tableColumn id="1" name="日付" dataDxfId="141"/>
    <tableColumn id="2" name="分類" dataDxfId="140"/>
    <tableColumn id="3" name="内容" dataDxfId="139"/>
    <tableColumn id="4" name="金額" dataDxfId="138"/>
  </tableColumns>
  <tableStyleInfo name="TableStyleMedium2" showFirstColumn="0" showLastColumn="0" showRowStripes="1" showColumnStripes="0"/>
</table>
</file>

<file path=xl/tables/table10.xml><?xml version="1.0" encoding="utf-8"?>
<table xmlns="http://schemas.openxmlformats.org/spreadsheetml/2006/main" id="10" name="テーブル10" displayName="テーブル10" ref="G4:J28" totalsRowShown="0" headerRowDxfId="95" tableBorderDxfId="94">
  <autoFilter ref="G4:J28"/>
  <tableColumns count="4">
    <tableColumn id="1" name="日付" dataDxfId="93"/>
    <tableColumn id="2" name="分類" dataDxfId="92"/>
    <tableColumn id="3" name="内容" dataDxfId="91"/>
    <tableColumn id="4" name="金額" dataDxfId="90"/>
  </tableColumns>
  <tableStyleInfo name="TableStyleMedium2" showFirstColumn="0" showLastColumn="0" showRowStripes="1" showColumnStripes="0"/>
</table>
</file>

<file path=xl/tables/table11.xml><?xml version="1.0" encoding="utf-8"?>
<table xmlns="http://schemas.openxmlformats.org/spreadsheetml/2006/main" id="11" name="テーブル11" displayName="テーブル11" ref="B4:E13" totalsRowShown="0" tableBorderDxfId="89">
  <autoFilter ref="B4:E13"/>
  <tableColumns count="4">
    <tableColumn id="1" name="日付" dataDxfId="88"/>
    <tableColumn id="2" name="分類" dataDxfId="87"/>
    <tableColumn id="3" name="内容" dataDxfId="86"/>
    <tableColumn id="4" name="金額" dataDxfId="85"/>
  </tableColumns>
  <tableStyleInfo name="TableStyleMedium2" showFirstColumn="0" showLastColumn="0" showRowStripes="1" showColumnStripes="0"/>
</table>
</file>

<file path=xl/tables/table12.xml><?xml version="1.0" encoding="utf-8"?>
<table xmlns="http://schemas.openxmlformats.org/spreadsheetml/2006/main" id="12" name="テーブル12" displayName="テーブル12" ref="G4:J28" totalsRowShown="0" headerRowDxfId="84" tableBorderDxfId="83">
  <autoFilter ref="G4:J28"/>
  <tableColumns count="4">
    <tableColumn id="1" name="日付" dataDxfId="82"/>
    <tableColumn id="2" name="分類" dataDxfId="81"/>
    <tableColumn id="3" name="内容" dataDxfId="80"/>
    <tableColumn id="4" name="金額" dataDxfId="79"/>
  </tableColumns>
  <tableStyleInfo name="TableStyleMedium2" showFirstColumn="0" showLastColumn="0" showRowStripes="1" showColumnStripes="0"/>
</table>
</file>

<file path=xl/tables/table13.xml><?xml version="1.0" encoding="utf-8"?>
<table xmlns="http://schemas.openxmlformats.org/spreadsheetml/2006/main" id="13" name="テーブル13" displayName="テーブル13" ref="B4:E13" totalsRowShown="0" tableBorderDxfId="78">
  <autoFilter ref="B4:E13"/>
  <tableColumns count="4">
    <tableColumn id="1" name="日付" dataDxfId="77"/>
    <tableColumn id="2" name="分類" dataDxfId="76"/>
    <tableColumn id="3" name="内容" dataDxfId="75"/>
    <tableColumn id="4" name="金額" dataDxfId="74"/>
  </tableColumns>
  <tableStyleInfo name="TableStyleMedium2" showFirstColumn="0" showLastColumn="0" showRowStripes="1" showColumnStripes="0"/>
</table>
</file>

<file path=xl/tables/table14.xml><?xml version="1.0" encoding="utf-8"?>
<table xmlns="http://schemas.openxmlformats.org/spreadsheetml/2006/main" id="14" name="テーブル14" displayName="テーブル14" ref="G4:J28" totalsRowShown="0" headerRowDxfId="73" tableBorderDxfId="72">
  <autoFilter ref="G4:J28"/>
  <tableColumns count="4">
    <tableColumn id="1" name="日付" dataDxfId="71"/>
    <tableColumn id="2" name="分類" dataDxfId="70"/>
    <tableColumn id="3" name="内容" dataDxfId="69"/>
    <tableColumn id="4" name="金額" dataDxfId="68"/>
  </tableColumns>
  <tableStyleInfo name="TableStyleMedium2" showFirstColumn="0" showLastColumn="0" showRowStripes="1" showColumnStripes="0"/>
</table>
</file>

<file path=xl/tables/table15.xml><?xml version="1.0" encoding="utf-8"?>
<table xmlns="http://schemas.openxmlformats.org/spreadsheetml/2006/main" id="15" name="テーブル15" displayName="テーブル15" ref="B4:E13" totalsRowShown="0" tableBorderDxfId="67">
  <autoFilter ref="B4:E13"/>
  <tableColumns count="4">
    <tableColumn id="1" name="日付" dataDxfId="66"/>
    <tableColumn id="2" name="分類" dataDxfId="65"/>
    <tableColumn id="3" name="内容" dataDxfId="64"/>
    <tableColumn id="4" name="金額" dataDxfId="63"/>
  </tableColumns>
  <tableStyleInfo name="TableStyleMedium2" showFirstColumn="0" showLastColumn="0" showRowStripes="1" showColumnStripes="0"/>
</table>
</file>

<file path=xl/tables/table16.xml><?xml version="1.0" encoding="utf-8"?>
<table xmlns="http://schemas.openxmlformats.org/spreadsheetml/2006/main" id="16" name="テーブル16" displayName="テーブル16" ref="G4:J28" totalsRowShown="0" headerRowDxfId="62" tableBorderDxfId="61">
  <autoFilter ref="G4:J28"/>
  <tableColumns count="4">
    <tableColumn id="1" name="日付" dataDxfId="60"/>
    <tableColumn id="2" name="分類" dataDxfId="59"/>
    <tableColumn id="3" name="内容" dataDxfId="58"/>
    <tableColumn id="4" name="金額" dataDxfId="57"/>
  </tableColumns>
  <tableStyleInfo name="TableStyleMedium2" showFirstColumn="0" showLastColumn="0" showRowStripes="1" showColumnStripes="0"/>
</table>
</file>

<file path=xl/tables/table17.xml><?xml version="1.0" encoding="utf-8"?>
<table xmlns="http://schemas.openxmlformats.org/spreadsheetml/2006/main" id="17" name="テーブル17" displayName="テーブル17" ref="B4:E13" totalsRowShown="0" tableBorderDxfId="56">
  <autoFilter ref="B4:E13"/>
  <tableColumns count="4">
    <tableColumn id="1" name="日付" dataDxfId="55"/>
    <tableColumn id="2" name="分類" dataDxfId="54"/>
    <tableColumn id="3" name="内容" dataDxfId="53"/>
    <tableColumn id="4" name="金額" dataDxfId="52"/>
  </tableColumns>
  <tableStyleInfo name="TableStyleMedium2" showFirstColumn="0" showLastColumn="0" showRowStripes="1" showColumnStripes="0"/>
</table>
</file>

<file path=xl/tables/table18.xml><?xml version="1.0" encoding="utf-8"?>
<table xmlns="http://schemas.openxmlformats.org/spreadsheetml/2006/main" id="18" name="テーブル18" displayName="テーブル18" ref="G4:J28" totalsRowShown="0" headerRowDxfId="51" tableBorderDxfId="50">
  <autoFilter ref="G4:J28"/>
  <tableColumns count="4">
    <tableColumn id="1" name="日付" dataDxfId="49"/>
    <tableColumn id="2" name="分類" dataDxfId="48"/>
    <tableColumn id="3" name="内容" dataDxfId="47"/>
    <tableColumn id="4" name="金額" dataDxfId="46"/>
  </tableColumns>
  <tableStyleInfo name="TableStyleMedium2" showFirstColumn="0" showLastColumn="0" showRowStripes="1" showColumnStripes="0"/>
</table>
</file>

<file path=xl/tables/table19.xml><?xml version="1.0" encoding="utf-8"?>
<table xmlns="http://schemas.openxmlformats.org/spreadsheetml/2006/main" id="19" name="テーブル19" displayName="テーブル19" ref="B4:E13" totalsRowShown="0" tableBorderDxfId="45">
  <autoFilter ref="B4:E13"/>
  <tableColumns count="4">
    <tableColumn id="1" name="日付" dataDxfId="44"/>
    <tableColumn id="2" name="分類" dataDxfId="43"/>
    <tableColumn id="3" name="内容" dataDxfId="42"/>
    <tableColumn id="4" name="金額" dataDxfId="41"/>
  </tableColumns>
  <tableStyleInfo name="TableStyleMedium2" showFirstColumn="0" showLastColumn="0" showRowStripes="1" showColumnStripes="0"/>
</table>
</file>

<file path=xl/tables/table2.xml><?xml version="1.0" encoding="utf-8"?>
<table xmlns="http://schemas.openxmlformats.org/spreadsheetml/2006/main" id="2" name="テーブル2" displayName="テーブル2" ref="B4:E13" totalsRowShown="0" tableBorderDxfId="137">
  <autoFilter ref="B4:E13"/>
  <tableColumns count="4">
    <tableColumn id="1" name="日付" dataDxfId="136"/>
    <tableColumn id="2" name="分類" dataDxfId="135"/>
    <tableColumn id="3" name="内容" dataDxfId="134"/>
    <tableColumn id="4" name="金額" dataDxfId="133"/>
  </tableColumns>
  <tableStyleInfo name="TableStyleMedium2" showFirstColumn="0" showLastColumn="0" showRowStripes="1" showColumnStripes="0"/>
</table>
</file>

<file path=xl/tables/table20.xml><?xml version="1.0" encoding="utf-8"?>
<table xmlns="http://schemas.openxmlformats.org/spreadsheetml/2006/main" id="20" name="テーブル20" displayName="テーブル20" ref="G4:J28" totalsRowShown="0" headerRowDxfId="40" tableBorderDxfId="39">
  <autoFilter ref="G4:J28"/>
  <tableColumns count="4">
    <tableColumn id="1" name="日付" dataDxfId="38"/>
    <tableColumn id="2" name="分類" dataDxfId="37"/>
    <tableColumn id="3" name="内容" dataDxfId="36"/>
    <tableColumn id="4" name="金額" dataDxfId="35"/>
  </tableColumns>
  <tableStyleInfo name="TableStyleMedium2" showFirstColumn="0" showLastColumn="0" showRowStripes="1" showColumnStripes="0"/>
</table>
</file>

<file path=xl/tables/table21.xml><?xml version="1.0" encoding="utf-8"?>
<table xmlns="http://schemas.openxmlformats.org/spreadsheetml/2006/main" id="21" name="テーブル21" displayName="テーブル21" ref="B4:E13" totalsRowShown="0" tableBorderDxfId="34">
  <autoFilter ref="B4:E13"/>
  <tableColumns count="4">
    <tableColumn id="1" name="日付" dataDxfId="33"/>
    <tableColumn id="2" name="分類" dataDxfId="32"/>
    <tableColumn id="3" name="内容" dataDxfId="31"/>
    <tableColumn id="4" name="金額" dataDxfId="30"/>
  </tableColumns>
  <tableStyleInfo name="TableStyleMedium2" showFirstColumn="0" showLastColumn="0" showRowStripes="1" showColumnStripes="0"/>
</table>
</file>

<file path=xl/tables/table22.xml><?xml version="1.0" encoding="utf-8"?>
<table xmlns="http://schemas.openxmlformats.org/spreadsheetml/2006/main" id="22" name="テーブル22" displayName="テーブル22" ref="G4:J28" totalsRowShown="0" headerRowDxfId="29" tableBorderDxfId="28">
  <autoFilter ref="G4:J28"/>
  <tableColumns count="4">
    <tableColumn id="1" name="日付" dataDxfId="27"/>
    <tableColumn id="2" name="分類" dataDxfId="26"/>
    <tableColumn id="3" name="内容" dataDxfId="25"/>
    <tableColumn id="4" name="金額" dataDxfId="24"/>
  </tableColumns>
  <tableStyleInfo name="TableStyleMedium2" showFirstColumn="0" showLastColumn="0" showRowStripes="1" showColumnStripes="0"/>
</table>
</file>

<file path=xl/tables/table23.xml><?xml version="1.0" encoding="utf-8"?>
<table xmlns="http://schemas.openxmlformats.org/spreadsheetml/2006/main" id="23" name="テーブル23" displayName="テーブル23" ref="B4:E13" totalsRowShown="0" tableBorderDxfId="23">
  <autoFilter ref="B4:E13"/>
  <tableColumns count="4">
    <tableColumn id="1" name="日付" dataDxfId="22"/>
    <tableColumn id="2" name="分類" dataDxfId="21"/>
    <tableColumn id="3" name="内容" dataDxfId="20"/>
    <tableColumn id="4" name="金額" dataDxfId="19"/>
  </tableColumns>
  <tableStyleInfo name="TableStyleMedium2" showFirstColumn="0" showLastColumn="0" showRowStripes="1" showColumnStripes="0"/>
</table>
</file>

<file path=xl/tables/table24.xml><?xml version="1.0" encoding="utf-8"?>
<table xmlns="http://schemas.openxmlformats.org/spreadsheetml/2006/main" id="24" name="テーブル24" displayName="テーブル24" ref="G4:J28" totalsRowShown="0" headerRowDxfId="18" tableBorderDxfId="17">
  <autoFilter ref="G4:J28"/>
  <tableColumns count="4">
    <tableColumn id="1" name="日付" dataDxfId="16"/>
    <tableColumn id="2" name="分類" dataDxfId="15"/>
    <tableColumn id="3" name="内容" dataDxfId="14"/>
    <tableColumn id="4" name="金額" dataDxfId="13"/>
  </tableColumns>
  <tableStyleInfo name="TableStyleMedium2" showFirstColumn="0" showLastColumn="0" showRowStripes="1" showColumnStripes="0"/>
</table>
</file>

<file path=xl/tables/table25.xml><?xml version="1.0" encoding="utf-8"?>
<table xmlns="http://schemas.openxmlformats.org/spreadsheetml/2006/main" id="25" name="テーブル25" displayName="テーブル25" ref="B4:E13" totalsRowShown="0" tableBorderDxfId="12">
  <autoFilter ref="B4:E13"/>
  <tableColumns count="4">
    <tableColumn id="1" name="日付" dataDxfId="11"/>
    <tableColumn id="2" name="分類" dataDxfId="10"/>
    <tableColumn id="3" name="内容" dataDxfId="9"/>
    <tableColumn id="4" name="金額" dataDxfId="8"/>
  </tableColumns>
  <tableStyleInfo name="TableStyleMedium2" showFirstColumn="0" showLastColumn="0" showRowStripes="1" showColumnStripes="0"/>
</table>
</file>

<file path=xl/tables/table26.xml><?xml version="1.0" encoding="utf-8"?>
<table xmlns="http://schemas.openxmlformats.org/spreadsheetml/2006/main" id="26" name="テーブル26" displayName="テーブル26" ref="G4:J28" totalsRowShown="0" headerRowDxfId="7" tableBorderDxfId="6">
  <autoFilter ref="G4:J28"/>
  <tableColumns count="4">
    <tableColumn id="1" name="日付" dataDxfId="5"/>
    <tableColumn id="2" name="分類" dataDxfId="4"/>
    <tableColumn id="3" name="内容" dataDxfId="3"/>
    <tableColumn id="4" name="金額" dataDxfId="2"/>
  </tableColumns>
  <tableStyleInfo name="TableStyleMedium2" showFirstColumn="0" showLastColumn="0" showRowStripes="1" showColumnStripes="0"/>
</table>
</file>

<file path=xl/tables/table3.xml><?xml version="1.0" encoding="utf-8"?>
<table xmlns="http://schemas.openxmlformats.org/spreadsheetml/2006/main" id="3" name="テーブル3" displayName="テーブル3" ref="B4:E13" totalsRowShown="0" headerRowBorderDxfId="0" tableBorderDxfId="132">
  <autoFilter ref="B4:E13"/>
  <tableColumns count="4">
    <tableColumn id="1" name="日付" dataDxfId="131"/>
    <tableColumn id="2" name="分類" dataDxfId="1"/>
    <tableColumn id="3" name="内容" dataDxfId="130"/>
    <tableColumn id="4" name="金額" dataDxfId="129"/>
  </tableColumns>
  <tableStyleInfo name="TableStyleMedium2" showFirstColumn="0" showLastColumn="0" showRowStripes="1" showColumnStripes="0"/>
</table>
</file>

<file path=xl/tables/table4.xml><?xml version="1.0" encoding="utf-8"?>
<table xmlns="http://schemas.openxmlformats.org/spreadsheetml/2006/main" id="4" name="テーブル4" displayName="テーブル4" ref="G4:J28" totalsRowShown="0" headerRowDxfId="128" tableBorderDxfId="127">
  <autoFilter ref="G4:J28"/>
  <tableColumns count="4">
    <tableColumn id="1" name="日付" dataDxfId="126"/>
    <tableColumn id="2" name="分類" dataDxfId="125"/>
    <tableColumn id="3" name="内容" dataDxfId="124"/>
    <tableColumn id="4" name="金額" dataDxfId="123"/>
  </tableColumns>
  <tableStyleInfo name="TableStyleMedium2" showFirstColumn="0" showLastColumn="0" showRowStripes="1" showColumnStripes="0"/>
</table>
</file>

<file path=xl/tables/table5.xml><?xml version="1.0" encoding="utf-8"?>
<table xmlns="http://schemas.openxmlformats.org/spreadsheetml/2006/main" id="5" name="テーブル5" displayName="テーブル5" ref="B4:E13" totalsRowShown="0" tableBorderDxfId="122">
  <autoFilter ref="B4:E13"/>
  <tableColumns count="4">
    <tableColumn id="1" name="日付" dataDxfId="121"/>
    <tableColumn id="2" name="分類" dataDxfId="120"/>
    <tableColumn id="3" name="内容" dataDxfId="119"/>
    <tableColumn id="4" name="金額" dataDxfId="118"/>
  </tableColumns>
  <tableStyleInfo name="TableStyleMedium2" showFirstColumn="0" showLastColumn="0" showRowStripes="1" showColumnStripes="0"/>
</table>
</file>

<file path=xl/tables/table6.xml><?xml version="1.0" encoding="utf-8"?>
<table xmlns="http://schemas.openxmlformats.org/spreadsheetml/2006/main" id="6" name="テーブル6" displayName="テーブル6" ref="G4:J28" totalsRowShown="0" headerRowDxfId="117" tableBorderDxfId="116">
  <autoFilter ref="G4:J28"/>
  <tableColumns count="4">
    <tableColumn id="1" name="日付" dataDxfId="115"/>
    <tableColumn id="2" name="分類" dataDxfId="114"/>
    <tableColumn id="3" name="内容" dataDxfId="113"/>
    <tableColumn id="4" name="金額" dataDxfId="112"/>
  </tableColumns>
  <tableStyleInfo name="TableStyleMedium2" showFirstColumn="0" showLastColumn="0" showRowStripes="1" showColumnStripes="0"/>
</table>
</file>

<file path=xl/tables/table7.xml><?xml version="1.0" encoding="utf-8"?>
<table xmlns="http://schemas.openxmlformats.org/spreadsheetml/2006/main" id="7" name="テーブル7" displayName="テーブル7" ref="B4:E13" totalsRowShown="0" tableBorderDxfId="111">
  <autoFilter ref="B4:E13"/>
  <tableColumns count="4">
    <tableColumn id="1" name="日付" dataDxfId="110"/>
    <tableColumn id="2" name="分類" dataDxfId="109"/>
    <tableColumn id="3" name="内容" dataDxfId="108"/>
    <tableColumn id="4" name="金額" dataDxfId="107"/>
  </tableColumns>
  <tableStyleInfo name="TableStyleMedium2" showFirstColumn="0" showLastColumn="0" showRowStripes="1" showColumnStripes="0"/>
</table>
</file>

<file path=xl/tables/table8.xml><?xml version="1.0" encoding="utf-8"?>
<table xmlns="http://schemas.openxmlformats.org/spreadsheetml/2006/main" id="8" name="テーブル8" displayName="テーブル8" ref="G4:J28" totalsRowShown="0" headerRowDxfId="106" tableBorderDxfId="105">
  <autoFilter ref="G4:J28"/>
  <tableColumns count="4">
    <tableColumn id="1" name="日付" dataDxfId="104"/>
    <tableColumn id="2" name="分類" dataDxfId="103"/>
    <tableColumn id="3" name="内容" dataDxfId="102"/>
    <tableColumn id="4" name="金額" dataDxfId="101"/>
  </tableColumns>
  <tableStyleInfo name="TableStyleMedium2" showFirstColumn="0" showLastColumn="0" showRowStripes="1" showColumnStripes="0"/>
</table>
</file>

<file path=xl/tables/table9.xml><?xml version="1.0" encoding="utf-8"?>
<table xmlns="http://schemas.openxmlformats.org/spreadsheetml/2006/main" id="9" name="テーブル9" displayName="テーブル9" ref="B4:E13" totalsRowShown="0" tableBorderDxfId="100">
  <autoFilter ref="B4:E13"/>
  <tableColumns count="4">
    <tableColumn id="1" name="日付" dataDxfId="99"/>
    <tableColumn id="2" name="分類" dataDxfId="98"/>
    <tableColumn id="3" name="内容" dataDxfId="97"/>
    <tableColumn id="4" name="金額" dataDxfId="9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table" Target="../tables/table17.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table" Target="../tables/table19.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table" Target="../tables/table13.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9"/>
  <sheetViews>
    <sheetView showGridLines="0" tabSelected="1" workbookViewId="0"/>
  </sheetViews>
  <sheetFormatPr defaultRowHeight="16.5"/>
  <cols>
    <col min="1" max="1" width="4" customWidth="1"/>
    <col min="2" max="2" width="23.5703125" customWidth="1"/>
    <col min="3" max="3" width="18.140625" customWidth="1"/>
  </cols>
  <sheetData>
    <row r="1" spans="2:10" ht="29.25" customHeight="1">
      <c r="B1" s="131" t="s">
        <v>124</v>
      </c>
      <c r="C1" s="131"/>
      <c r="D1" s="130" t="s">
        <v>123</v>
      </c>
    </row>
    <row r="2" spans="2:10">
      <c r="J2" s="1"/>
    </row>
    <row r="3" spans="2:10" ht="25.5" customHeight="1" thickBot="1">
      <c r="B3" s="2" t="s">
        <v>47</v>
      </c>
    </row>
    <row r="4" spans="2:10" ht="31.5" customHeight="1" thickTop="1" thickBot="1">
      <c r="B4" s="40">
        <v>2021</v>
      </c>
      <c r="C4" s="30" t="s">
        <v>48</v>
      </c>
    </row>
    <row r="5" spans="2:10" ht="17.25" thickTop="1">
      <c r="C5" s="31"/>
    </row>
    <row r="6" spans="2:10">
      <c r="C6" s="30"/>
    </row>
    <row r="7" spans="2:10" ht="26.25" thickBot="1">
      <c r="B7" s="29" t="s">
        <v>49</v>
      </c>
      <c r="C7" s="30"/>
    </row>
    <row r="8" spans="2:10" ht="25.5" thickTop="1" thickBot="1">
      <c r="B8" s="39">
        <v>0</v>
      </c>
      <c r="C8" s="30" t="s">
        <v>55</v>
      </c>
    </row>
    <row r="9" spans="2:10" ht="16.5" customHeight="1" thickTop="1">
      <c r="B9" s="33"/>
      <c r="C9" s="30"/>
    </row>
    <row r="11" spans="2:10" ht="25.5">
      <c r="B11" s="29" t="s">
        <v>40</v>
      </c>
      <c r="C11" t="s">
        <v>41</v>
      </c>
    </row>
    <row r="12" spans="2:10" ht="18.75">
      <c r="B12" s="38" t="s">
        <v>42</v>
      </c>
      <c r="C12" s="110" t="s">
        <v>31</v>
      </c>
      <c r="D12" s="110"/>
      <c r="E12" s="110"/>
      <c r="F12" s="110"/>
      <c r="G12" s="110"/>
      <c r="H12" s="110"/>
      <c r="I12" s="110"/>
      <c r="J12" s="111"/>
    </row>
    <row r="13" spans="2:10">
      <c r="B13" s="50" t="s">
        <v>32</v>
      </c>
      <c r="C13" s="112" t="s">
        <v>75</v>
      </c>
      <c r="D13" s="112"/>
      <c r="E13" s="112"/>
      <c r="F13" s="112"/>
      <c r="G13" s="112"/>
      <c r="H13" s="112"/>
      <c r="I13" s="112"/>
      <c r="J13" s="112"/>
    </row>
    <row r="14" spans="2:10">
      <c r="B14" s="50" t="s">
        <v>46</v>
      </c>
      <c r="C14" s="112" t="s">
        <v>74</v>
      </c>
      <c r="D14" s="112"/>
      <c r="E14" s="112"/>
      <c r="F14" s="112"/>
      <c r="G14" s="112"/>
      <c r="H14" s="112"/>
      <c r="I14" s="112"/>
      <c r="J14" s="112"/>
    </row>
    <row r="15" spans="2:10">
      <c r="B15" s="50" t="s">
        <v>44</v>
      </c>
      <c r="C15" s="112" t="s">
        <v>45</v>
      </c>
      <c r="D15" s="112"/>
      <c r="E15" s="112"/>
      <c r="F15" s="112"/>
      <c r="G15" s="112"/>
      <c r="H15" s="112"/>
      <c r="I15" s="112"/>
      <c r="J15" s="112"/>
    </row>
    <row r="16" spans="2:10">
      <c r="B16" s="51" t="s">
        <v>112</v>
      </c>
      <c r="C16" s="113" t="s">
        <v>116</v>
      </c>
      <c r="D16" s="113"/>
      <c r="E16" s="113"/>
      <c r="F16" s="113"/>
      <c r="G16" s="113"/>
      <c r="H16" s="113"/>
      <c r="I16" s="113"/>
      <c r="J16" s="113"/>
    </row>
    <row r="17" spans="2:10">
      <c r="B17" s="51" t="s">
        <v>113</v>
      </c>
      <c r="C17" s="113" t="s">
        <v>116</v>
      </c>
      <c r="D17" s="113"/>
      <c r="E17" s="113"/>
      <c r="F17" s="113"/>
      <c r="G17" s="113"/>
      <c r="H17" s="113"/>
      <c r="I17" s="113"/>
      <c r="J17" s="113"/>
    </row>
    <row r="18" spans="2:10">
      <c r="B18" s="51" t="s">
        <v>114</v>
      </c>
      <c r="C18" s="113" t="s">
        <v>116</v>
      </c>
      <c r="D18" s="113"/>
      <c r="E18" s="113"/>
      <c r="F18" s="113"/>
      <c r="G18" s="113"/>
      <c r="H18" s="113"/>
      <c r="I18" s="113"/>
      <c r="J18" s="113"/>
    </row>
    <row r="19" spans="2:10">
      <c r="B19" s="51" t="s">
        <v>115</v>
      </c>
      <c r="C19" s="113" t="s">
        <v>116</v>
      </c>
      <c r="D19" s="113"/>
      <c r="E19" s="113"/>
      <c r="F19" s="113"/>
      <c r="G19" s="113"/>
      <c r="H19" s="113"/>
      <c r="I19" s="113"/>
      <c r="J19" s="113"/>
    </row>
    <row r="20" spans="2:10" ht="18.75">
      <c r="B20" s="26"/>
      <c r="C20" s="27"/>
      <c r="D20" s="28"/>
      <c r="E20" s="28"/>
      <c r="F20" s="28"/>
      <c r="G20" s="28"/>
      <c r="H20" s="28"/>
      <c r="I20" s="28"/>
      <c r="J20" s="28"/>
    </row>
    <row r="21" spans="2:10" ht="18.75">
      <c r="B21" s="38" t="s">
        <v>43</v>
      </c>
      <c r="C21" s="110" t="s">
        <v>31</v>
      </c>
      <c r="D21" s="110"/>
      <c r="E21" s="110"/>
      <c r="F21" s="110"/>
      <c r="G21" s="110"/>
      <c r="H21" s="110"/>
      <c r="I21" s="110"/>
      <c r="J21" s="111"/>
    </row>
    <row r="22" spans="2:10">
      <c r="B22" s="50" t="s">
        <v>33</v>
      </c>
      <c r="C22" s="112" t="s">
        <v>76</v>
      </c>
      <c r="D22" s="112"/>
      <c r="E22" s="112"/>
      <c r="F22" s="112"/>
      <c r="G22" s="112"/>
      <c r="H22" s="112"/>
      <c r="I22" s="112"/>
      <c r="J22" s="112"/>
    </row>
    <row r="23" spans="2:10">
      <c r="B23" s="50" t="s">
        <v>50</v>
      </c>
      <c r="C23" s="112" t="s">
        <v>77</v>
      </c>
      <c r="D23" s="112"/>
      <c r="E23" s="112"/>
      <c r="F23" s="112"/>
      <c r="G23" s="112"/>
      <c r="H23" s="112"/>
      <c r="I23" s="112"/>
      <c r="J23" s="112"/>
    </row>
    <row r="24" spans="2:10">
      <c r="B24" s="50" t="s">
        <v>51</v>
      </c>
      <c r="C24" s="112" t="s">
        <v>85</v>
      </c>
      <c r="D24" s="112"/>
      <c r="E24" s="112"/>
      <c r="F24" s="112"/>
      <c r="G24" s="112"/>
      <c r="H24" s="112"/>
      <c r="I24" s="112"/>
      <c r="J24" s="112"/>
    </row>
    <row r="25" spans="2:10">
      <c r="B25" s="50" t="s">
        <v>52</v>
      </c>
      <c r="C25" s="112" t="s">
        <v>86</v>
      </c>
      <c r="D25" s="112"/>
      <c r="E25" s="112"/>
      <c r="F25" s="112"/>
      <c r="G25" s="112"/>
      <c r="H25" s="112"/>
      <c r="I25" s="112"/>
      <c r="J25" s="112"/>
    </row>
    <row r="26" spans="2:10" ht="18.75" customHeight="1">
      <c r="B26" s="50" t="s">
        <v>38</v>
      </c>
      <c r="C26" s="112" t="s">
        <v>88</v>
      </c>
      <c r="D26" s="112"/>
      <c r="E26" s="112"/>
      <c r="F26" s="112"/>
      <c r="G26" s="112"/>
      <c r="H26" s="112"/>
      <c r="I26" s="112"/>
      <c r="J26" s="112"/>
    </row>
    <row r="27" spans="2:10" ht="18.75" customHeight="1">
      <c r="B27" s="50" t="s">
        <v>35</v>
      </c>
      <c r="C27" s="112" t="s">
        <v>84</v>
      </c>
      <c r="D27" s="112"/>
      <c r="E27" s="112"/>
      <c r="F27" s="112"/>
      <c r="G27" s="112"/>
      <c r="H27" s="112"/>
      <c r="I27" s="112"/>
      <c r="J27" s="112"/>
    </row>
    <row r="28" spans="2:10" ht="18.75" customHeight="1">
      <c r="B28" s="50" t="s">
        <v>53</v>
      </c>
      <c r="C28" s="112" t="s">
        <v>92</v>
      </c>
      <c r="D28" s="112"/>
      <c r="E28" s="112"/>
      <c r="F28" s="112"/>
      <c r="G28" s="112"/>
      <c r="H28" s="112"/>
      <c r="I28" s="112"/>
      <c r="J28" s="112"/>
    </row>
    <row r="29" spans="2:10">
      <c r="B29" s="50" t="s">
        <v>36</v>
      </c>
      <c r="C29" s="112" t="s">
        <v>87</v>
      </c>
      <c r="D29" s="112"/>
      <c r="E29" s="112"/>
      <c r="F29" s="112"/>
      <c r="G29" s="112"/>
      <c r="H29" s="112"/>
      <c r="I29" s="112"/>
      <c r="J29" s="112"/>
    </row>
    <row r="30" spans="2:10">
      <c r="B30" s="50" t="s">
        <v>37</v>
      </c>
      <c r="C30" s="112" t="s">
        <v>81</v>
      </c>
      <c r="D30" s="112"/>
      <c r="E30" s="112"/>
      <c r="F30" s="112"/>
      <c r="G30" s="112"/>
      <c r="H30" s="112"/>
      <c r="I30" s="112"/>
      <c r="J30" s="112"/>
    </row>
    <row r="31" spans="2:10">
      <c r="B31" s="50" t="s">
        <v>34</v>
      </c>
      <c r="C31" s="112" t="s">
        <v>90</v>
      </c>
      <c r="D31" s="112"/>
      <c r="E31" s="112"/>
      <c r="F31" s="112"/>
      <c r="G31" s="112"/>
      <c r="H31" s="112"/>
      <c r="I31" s="112"/>
      <c r="J31" s="112"/>
    </row>
    <row r="32" spans="2:10">
      <c r="B32" s="50" t="s">
        <v>54</v>
      </c>
      <c r="C32" s="112" t="s">
        <v>89</v>
      </c>
      <c r="D32" s="112"/>
      <c r="E32" s="112"/>
      <c r="F32" s="112"/>
      <c r="G32" s="112"/>
      <c r="H32" s="112"/>
      <c r="I32" s="112"/>
      <c r="J32" s="112"/>
    </row>
    <row r="33" spans="2:10">
      <c r="B33" s="50" t="s">
        <v>39</v>
      </c>
      <c r="C33" s="112" t="s">
        <v>91</v>
      </c>
      <c r="D33" s="112"/>
      <c r="E33" s="112"/>
      <c r="F33" s="112"/>
      <c r="G33" s="112"/>
      <c r="H33" s="112"/>
      <c r="I33" s="112"/>
      <c r="J33" s="112"/>
    </row>
    <row r="34" spans="2:10">
      <c r="B34" s="50" t="s">
        <v>82</v>
      </c>
      <c r="C34" s="112" t="s">
        <v>83</v>
      </c>
      <c r="D34" s="112"/>
      <c r="E34" s="112"/>
      <c r="F34" s="112"/>
      <c r="G34" s="112"/>
      <c r="H34" s="112"/>
      <c r="I34" s="112"/>
      <c r="J34" s="112"/>
    </row>
    <row r="35" spans="2:10" ht="16.5" customHeight="1">
      <c r="B35" s="50" t="s">
        <v>44</v>
      </c>
      <c r="C35" s="114" t="s">
        <v>78</v>
      </c>
      <c r="D35" s="115"/>
      <c r="E35" s="115"/>
      <c r="F35" s="115"/>
      <c r="G35" s="115"/>
      <c r="H35" s="115"/>
      <c r="I35" s="115"/>
      <c r="J35" s="116"/>
    </row>
    <row r="36" spans="2:10" ht="16.5" customHeight="1">
      <c r="B36" s="51" t="s">
        <v>112</v>
      </c>
      <c r="C36" s="113" t="s">
        <v>116</v>
      </c>
      <c r="D36" s="113"/>
      <c r="E36" s="113"/>
      <c r="F36" s="113"/>
      <c r="G36" s="113"/>
      <c r="H36" s="113"/>
      <c r="I36" s="113"/>
      <c r="J36" s="113"/>
    </row>
    <row r="37" spans="2:10" ht="16.5" customHeight="1">
      <c r="B37" s="51" t="s">
        <v>113</v>
      </c>
      <c r="C37" s="113" t="s">
        <v>116</v>
      </c>
      <c r="D37" s="113"/>
      <c r="E37" s="113"/>
      <c r="F37" s="113"/>
      <c r="G37" s="113"/>
      <c r="H37" s="113"/>
      <c r="I37" s="113"/>
      <c r="J37" s="113"/>
    </row>
    <row r="38" spans="2:10" ht="16.5" customHeight="1">
      <c r="B38" s="51" t="s">
        <v>114</v>
      </c>
      <c r="C38" s="113" t="s">
        <v>116</v>
      </c>
      <c r="D38" s="113"/>
      <c r="E38" s="113"/>
      <c r="F38" s="113"/>
      <c r="G38" s="113"/>
      <c r="H38" s="113"/>
      <c r="I38" s="113"/>
      <c r="J38" s="113"/>
    </row>
    <row r="39" spans="2:10" ht="16.5" customHeight="1">
      <c r="B39" s="51" t="s">
        <v>115</v>
      </c>
      <c r="C39" s="113" t="s">
        <v>116</v>
      </c>
      <c r="D39" s="113"/>
      <c r="E39" s="113"/>
      <c r="F39" s="113"/>
      <c r="G39" s="113"/>
      <c r="H39" s="113"/>
      <c r="I39" s="113"/>
      <c r="J39" s="113"/>
    </row>
  </sheetData>
  <mergeCells count="28">
    <mergeCell ref="B1:C1"/>
    <mergeCell ref="C39:J39"/>
    <mergeCell ref="C32:J32"/>
    <mergeCell ref="C33:J33"/>
    <mergeCell ref="C35:J35"/>
    <mergeCell ref="C34:J34"/>
    <mergeCell ref="C22:J22"/>
    <mergeCell ref="C23:J23"/>
    <mergeCell ref="C24:J24"/>
    <mergeCell ref="C26:J26"/>
    <mergeCell ref="C38:J38"/>
    <mergeCell ref="C36:J36"/>
    <mergeCell ref="C37:J37"/>
    <mergeCell ref="C31:J31"/>
    <mergeCell ref="C25:J25"/>
    <mergeCell ref="C27:J27"/>
    <mergeCell ref="C28:J28"/>
    <mergeCell ref="C29:J29"/>
    <mergeCell ref="C30:J30"/>
    <mergeCell ref="C12:J12"/>
    <mergeCell ref="C13:J13"/>
    <mergeCell ref="C15:J15"/>
    <mergeCell ref="C21:J21"/>
    <mergeCell ref="C18:J18"/>
    <mergeCell ref="C14:J14"/>
    <mergeCell ref="C16:J16"/>
    <mergeCell ref="C17:J17"/>
    <mergeCell ref="C19:J19"/>
  </mergeCells>
  <phoneticPr fontId="1"/>
  <pageMargins left="0.11811023622047245" right="0.11811023622047245" top="0.15748031496062992" bottom="0.15748031496062992" header="0.31496062992125984" footer="0.31496062992125984"/>
  <pageSetup paperSize="9" scale="94"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election activeCell="B5" sqref="B5"/>
    </sheetView>
  </sheetViews>
  <sheetFormatPr defaultRowHeight="22.5" customHeight="1"/>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c r="B1" s="117">
        <f>DATE(初期設定!B4, 8, 1)</f>
        <v>44409</v>
      </c>
      <c r="C1" s="117"/>
      <c r="D1" s="2"/>
      <c r="E1" s="3"/>
      <c r="J1" s="4"/>
    </row>
    <row r="2" spans="1:13" ht="15" customHeight="1">
      <c r="B2" s="10"/>
      <c r="E2" s="4"/>
      <c r="J2" s="4"/>
    </row>
    <row r="3" spans="1:13" ht="22.5" customHeight="1">
      <c r="B3" s="11" t="s">
        <v>16</v>
      </c>
      <c r="E3" s="4"/>
      <c r="G3" s="13" t="s">
        <v>17</v>
      </c>
      <c r="J3" s="4"/>
      <c r="L3" s="13" t="s">
        <v>20</v>
      </c>
    </row>
    <row r="4" spans="1:13" ht="22.5" customHeight="1">
      <c r="A4" s="1"/>
      <c r="B4" s="93" t="s">
        <v>1</v>
      </c>
      <c r="C4" s="94" t="s">
        <v>2</v>
      </c>
      <c r="D4" s="94" t="s">
        <v>3</v>
      </c>
      <c r="E4" s="95" t="s">
        <v>4</v>
      </c>
      <c r="G4" s="105" t="s">
        <v>1</v>
      </c>
      <c r="H4" s="81" t="s">
        <v>2</v>
      </c>
      <c r="I4" s="81" t="s">
        <v>3</v>
      </c>
      <c r="J4" s="106" t="s">
        <v>4</v>
      </c>
      <c r="L4" s="63" t="s">
        <v>6</v>
      </c>
      <c r="M4" s="15">
        <f>E14</f>
        <v>0</v>
      </c>
    </row>
    <row r="5" spans="1:13" ht="22.5" customHeight="1" thickBot="1">
      <c r="B5" s="88"/>
      <c r="C5" s="21"/>
      <c r="D5" s="21"/>
      <c r="E5" s="91"/>
      <c r="G5" s="100"/>
      <c r="H5" s="7"/>
      <c r="I5" s="7"/>
      <c r="J5" s="103"/>
      <c r="L5" s="64" t="s">
        <v>7</v>
      </c>
      <c r="M5" s="16">
        <f>J29</f>
        <v>0</v>
      </c>
    </row>
    <row r="6" spans="1:13" ht="22.5" customHeight="1">
      <c r="B6" s="88"/>
      <c r="C6" s="21"/>
      <c r="D6" s="21"/>
      <c r="E6" s="91"/>
      <c r="G6" s="100"/>
      <c r="H6" s="7"/>
      <c r="I6" s="8"/>
      <c r="J6" s="104"/>
      <c r="L6" s="65" t="s">
        <v>117</v>
      </c>
      <c r="M6" s="60">
        <f>M4-M5</f>
        <v>0</v>
      </c>
    </row>
    <row r="7" spans="1:13" ht="22.5" customHeight="1" thickBot="1">
      <c r="B7" s="88"/>
      <c r="C7" s="21"/>
      <c r="D7" s="21"/>
      <c r="E7" s="91"/>
      <c r="G7" s="100"/>
      <c r="H7" s="7"/>
      <c r="I7" s="8"/>
      <c r="J7" s="104"/>
      <c r="L7" s="66" t="s">
        <v>18</v>
      </c>
      <c r="M7" s="59">
        <f>'7月'!M8</f>
        <v>0</v>
      </c>
    </row>
    <row r="8" spans="1:13" ht="22.5" customHeight="1" thickTop="1">
      <c r="B8" s="88"/>
      <c r="C8" s="21"/>
      <c r="D8" s="21"/>
      <c r="E8" s="91"/>
      <c r="G8" s="100"/>
      <c r="H8" s="7"/>
      <c r="I8" s="8"/>
      <c r="J8" s="104"/>
      <c r="L8" s="14" t="s">
        <v>8</v>
      </c>
      <c r="M8" s="58">
        <f>M6+M7</f>
        <v>0</v>
      </c>
    </row>
    <row r="9" spans="1:13" ht="22.5" customHeight="1">
      <c r="B9" s="88"/>
      <c r="C9" s="21"/>
      <c r="D9" s="6"/>
      <c r="E9" s="92"/>
      <c r="G9" s="100"/>
      <c r="H9" s="7"/>
      <c r="I9" s="8"/>
      <c r="J9" s="104"/>
      <c r="L9" s="61"/>
      <c r="M9" s="62"/>
    </row>
    <row r="10" spans="1:13" ht="22.5" customHeight="1">
      <c r="B10" s="89"/>
      <c r="C10" s="21"/>
      <c r="D10" s="6"/>
      <c r="E10" s="92"/>
      <c r="G10" s="100"/>
      <c r="H10" s="7"/>
      <c r="I10" s="8"/>
      <c r="J10" s="104"/>
      <c r="L10" s="13" t="s">
        <v>19</v>
      </c>
    </row>
    <row r="11" spans="1:13" ht="22.5" customHeight="1">
      <c r="B11" s="89"/>
      <c r="C11" s="21"/>
      <c r="D11" s="6"/>
      <c r="E11" s="92"/>
      <c r="G11" s="100"/>
      <c r="H11" s="7"/>
      <c r="I11" s="8"/>
      <c r="J11" s="104"/>
      <c r="L11" s="118" t="s">
        <v>23</v>
      </c>
      <c r="M11" s="118"/>
    </row>
    <row r="12" spans="1:13" ht="22.5" customHeight="1">
      <c r="B12" s="89"/>
      <c r="C12" s="21"/>
      <c r="D12" s="6"/>
      <c r="E12" s="92"/>
      <c r="G12" s="100"/>
      <c r="H12" s="7"/>
      <c r="I12" s="8"/>
      <c r="J12" s="104"/>
      <c r="L12" s="17" t="str">
        <f>初期設定!B13</f>
        <v>給料</v>
      </c>
      <c r="M12" s="19">
        <f t="shared" ref="M12:M18" si="0">SUMIF(C$5:C$13, L12,E$5:E$13 )</f>
        <v>0</v>
      </c>
    </row>
    <row r="13" spans="1:13" ht="22.5" customHeight="1">
      <c r="B13" s="96"/>
      <c r="C13" s="21"/>
      <c r="D13" s="98"/>
      <c r="E13" s="99"/>
      <c r="G13" s="100"/>
      <c r="H13" s="7"/>
      <c r="I13" s="8"/>
      <c r="J13" s="104"/>
      <c r="L13" s="17" t="str">
        <f>初期設定!B14</f>
        <v>賞与</v>
      </c>
      <c r="M13" s="19">
        <f t="shared" si="0"/>
        <v>0</v>
      </c>
    </row>
    <row r="14" spans="1:13" ht="22.5" customHeight="1">
      <c r="B14" s="119" t="s">
        <v>71</v>
      </c>
      <c r="C14" s="119"/>
      <c r="D14" s="119"/>
      <c r="E14" s="36">
        <f>SUM(E5:E13)</f>
        <v>0</v>
      </c>
      <c r="G14" s="100"/>
      <c r="H14" s="7"/>
      <c r="I14" s="8"/>
      <c r="J14" s="104"/>
      <c r="L14" s="18" t="str">
        <f>初期設定!B15</f>
        <v>その他</v>
      </c>
      <c r="M14" s="19">
        <f t="shared" si="0"/>
        <v>0</v>
      </c>
    </row>
    <row r="15" spans="1:13" ht="22.5" customHeight="1">
      <c r="G15" s="101"/>
      <c r="H15" s="7"/>
      <c r="I15" s="8"/>
      <c r="J15" s="104"/>
      <c r="L15" s="18" t="str">
        <f>初期設定!B16</f>
        <v>予備1</v>
      </c>
      <c r="M15" s="19">
        <f t="shared" si="0"/>
        <v>0</v>
      </c>
    </row>
    <row r="16" spans="1:13" ht="22.5" customHeight="1">
      <c r="G16" s="101"/>
      <c r="H16" s="7"/>
      <c r="I16" s="8"/>
      <c r="J16" s="104"/>
      <c r="L16" s="18" t="str">
        <f>初期設定!B17</f>
        <v>予備2</v>
      </c>
      <c r="M16" s="19">
        <f t="shared" si="0"/>
        <v>0</v>
      </c>
    </row>
    <row r="17" spans="7:13" ht="22.5" customHeight="1">
      <c r="G17" s="102"/>
      <c r="H17" s="7"/>
      <c r="I17" s="8"/>
      <c r="J17" s="104"/>
      <c r="L17" s="18" t="str">
        <f>初期設定!B18</f>
        <v>予備3</v>
      </c>
      <c r="M17" s="19">
        <f t="shared" si="0"/>
        <v>0</v>
      </c>
    </row>
    <row r="18" spans="7:13" ht="22.5" customHeight="1">
      <c r="G18" s="102"/>
      <c r="H18" s="7"/>
      <c r="I18" s="8"/>
      <c r="J18" s="104"/>
      <c r="L18" s="18" t="str">
        <f>初期設定!B19</f>
        <v>予備4</v>
      </c>
      <c r="M18" s="19">
        <f t="shared" si="0"/>
        <v>0</v>
      </c>
    </row>
    <row r="19" spans="7:13" ht="22.5" customHeight="1">
      <c r="G19" s="102"/>
      <c r="H19" s="7"/>
      <c r="I19" s="8"/>
      <c r="J19" s="104"/>
      <c r="L19" s="120" t="s">
        <v>22</v>
      </c>
      <c r="M19" s="120"/>
    </row>
    <row r="20" spans="7:13" ht="22.5" customHeight="1">
      <c r="G20" s="102"/>
      <c r="H20" s="7"/>
      <c r="I20" s="8"/>
      <c r="J20" s="104"/>
      <c r="L20" s="32" t="str">
        <f>初期設定!B22</f>
        <v>食費</v>
      </c>
      <c r="M20" s="19">
        <f>SUMIF(H$5:H$28, L20,J$5:J$28 )</f>
        <v>0</v>
      </c>
    </row>
    <row r="21" spans="7:13" ht="22.5" customHeight="1">
      <c r="G21" s="102"/>
      <c r="H21" s="7"/>
      <c r="I21" s="8"/>
      <c r="J21" s="104"/>
      <c r="L21" s="32" t="str">
        <f>初期設定!B23</f>
        <v>日用品</v>
      </c>
      <c r="M21" s="19">
        <f t="shared" ref="M21:M37" si="1">SUMIF(H$5:H$28, L21,J$5:J$28 )</f>
        <v>0</v>
      </c>
    </row>
    <row r="22" spans="7:13" ht="22.5" customHeight="1">
      <c r="G22" s="102"/>
      <c r="H22" s="7"/>
      <c r="I22" s="8"/>
      <c r="J22" s="104"/>
      <c r="L22" s="32" t="str">
        <f>初期設定!B24</f>
        <v>衣服</v>
      </c>
      <c r="M22" s="19">
        <f t="shared" si="1"/>
        <v>0</v>
      </c>
    </row>
    <row r="23" spans="7:13" ht="22.5" customHeight="1">
      <c r="G23" s="102"/>
      <c r="H23" s="7"/>
      <c r="I23" s="8"/>
      <c r="J23" s="104"/>
      <c r="L23" s="32" t="str">
        <f>初期設定!B25</f>
        <v>交際費</v>
      </c>
      <c r="M23" s="19">
        <f t="shared" si="1"/>
        <v>0</v>
      </c>
    </row>
    <row r="24" spans="7:13" ht="22.5" customHeight="1">
      <c r="G24" s="102"/>
      <c r="H24" s="7"/>
      <c r="I24" s="8"/>
      <c r="J24" s="104"/>
      <c r="L24" s="32" t="str">
        <f>初期設定!B26</f>
        <v>医療費</v>
      </c>
      <c r="M24" s="19">
        <f t="shared" si="1"/>
        <v>0</v>
      </c>
    </row>
    <row r="25" spans="7:13" ht="22.5" customHeight="1">
      <c r="G25" s="102"/>
      <c r="H25" s="7"/>
      <c r="I25" s="8"/>
      <c r="J25" s="104"/>
      <c r="L25" s="32" t="str">
        <f>初期設定!B27</f>
        <v>教育費</v>
      </c>
      <c r="M25" s="19">
        <f t="shared" si="1"/>
        <v>0</v>
      </c>
    </row>
    <row r="26" spans="7:13" ht="22.5" customHeight="1">
      <c r="G26" s="102"/>
      <c r="H26" s="7"/>
      <c r="I26" s="8"/>
      <c r="J26" s="104"/>
      <c r="L26" s="32" t="str">
        <f>初期設定!B28</f>
        <v>光熱費</v>
      </c>
      <c r="M26" s="19">
        <f t="shared" si="1"/>
        <v>0</v>
      </c>
    </row>
    <row r="27" spans="7:13" ht="22.5" customHeight="1">
      <c r="G27" s="102"/>
      <c r="H27" s="7"/>
      <c r="I27" s="8"/>
      <c r="J27" s="104"/>
      <c r="L27" s="32" t="str">
        <f>初期設定!B29</f>
        <v>交通費</v>
      </c>
      <c r="M27" s="19">
        <f t="shared" si="1"/>
        <v>0</v>
      </c>
    </row>
    <row r="28" spans="7:13" ht="22.5" customHeight="1">
      <c r="G28" s="107"/>
      <c r="H28" s="7"/>
      <c r="I28" s="85"/>
      <c r="J28" s="108"/>
      <c r="L28" s="32" t="str">
        <f>初期設定!B30</f>
        <v>通信費</v>
      </c>
      <c r="M28" s="19">
        <f t="shared" si="1"/>
        <v>0</v>
      </c>
    </row>
    <row r="29" spans="7:13" ht="22.5" customHeight="1">
      <c r="G29" s="121" t="s">
        <v>72</v>
      </c>
      <c r="H29" s="121"/>
      <c r="I29" s="121"/>
      <c r="J29" s="37">
        <f>SUM(J5:J28)</f>
        <v>0</v>
      </c>
      <c r="L29" s="32" t="str">
        <f>初期設定!B31</f>
        <v>住居費</v>
      </c>
      <c r="M29" s="19">
        <f t="shared" si="1"/>
        <v>0</v>
      </c>
    </row>
    <row r="30" spans="7:13" ht="22.5" customHeight="1">
      <c r="L30" s="32" t="str">
        <f>初期設定!B32</f>
        <v>税金</v>
      </c>
      <c r="M30" s="19">
        <f t="shared" si="1"/>
        <v>0</v>
      </c>
    </row>
    <row r="31" spans="7:13" ht="22.5" customHeight="1">
      <c r="L31" s="32" t="str">
        <f>初期設定!B33</f>
        <v>保険料</v>
      </c>
      <c r="M31" s="19">
        <f t="shared" si="1"/>
        <v>0</v>
      </c>
    </row>
    <row r="32" spans="7:13" ht="22.5" customHeight="1">
      <c r="L32" s="32" t="str">
        <f>初期設定!B34</f>
        <v>車両費</v>
      </c>
      <c r="M32" s="19">
        <f t="shared" si="1"/>
        <v>0</v>
      </c>
    </row>
    <row r="33" spans="12:13" ht="22.5" customHeight="1">
      <c r="L33" s="32" t="str">
        <f>初期設定!B35</f>
        <v>その他</v>
      </c>
      <c r="M33" s="19">
        <f t="shared" si="1"/>
        <v>0</v>
      </c>
    </row>
    <row r="34" spans="12:13" ht="22.5" customHeight="1">
      <c r="L34" s="32" t="str">
        <f>初期設定!B36</f>
        <v>予備1</v>
      </c>
      <c r="M34" s="19">
        <f t="shared" si="1"/>
        <v>0</v>
      </c>
    </row>
    <row r="35" spans="12:13" ht="22.5" customHeight="1">
      <c r="L35" s="32" t="str">
        <f>初期設定!B37</f>
        <v>予備2</v>
      </c>
      <c r="M35" s="19">
        <f t="shared" si="1"/>
        <v>0</v>
      </c>
    </row>
    <row r="36" spans="12:13" ht="22.5" customHeight="1">
      <c r="L36" s="32" t="str">
        <f>初期設定!B38</f>
        <v>予備3</v>
      </c>
      <c r="M36" s="19">
        <f t="shared" si="1"/>
        <v>0</v>
      </c>
    </row>
    <row r="37" spans="12:13" ht="22.5" customHeight="1">
      <c r="L37" s="32" t="str">
        <f>初期設定!B39</f>
        <v>予備4</v>
      </c>
      <c r="M37" s="19">
        <f t="shared" si="1"/>
        <v>0</v>
      </c>
    </row>
  </sheetData>
  <mergeCells count="5">
    <mergeCell ref="B1:C1"/>
    <mergeCell ref="L11:M11"/>
    <mergeCell ref="L19:M19"/>
    <mergeCell ref="B14:D14"/>
    <mergeCell ref="G29:I29"/>
  </mergeCells>
  <phoneticPr fontId="1"/>
  <pageMargins left="0.7" right="0.7" top="0.75" bottom="0.75" header="0.3" footer="0.3"/>
  <tableParts count="2">
    <tablePart r:id="rId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初期設定!$B$13:$B$19</xm:f>
          </x14:formula1>
          <xm:sqref>C5:C13</xm:sqref>
        </x14:dataValidation>
        <x14:dataValidation type="list" allowBlank="1" showInputMessage="1" showErrorMessage="1">
          <x14:formula1>
            <xm:f>初期設定!$B$22:$B$39</xm:f>
          </x14:formula1>
          <xm:sqref>H5:H28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election activeCell="B5" sqref="B5"/>
    </sheetView>
  </sheetViews>
  <sheetFormatPr defaultRowHeight="22.5" customHeight="1"/>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c r="B1" s="117">
        <f>DATE(初期設定!B4, 9, 1)</f>
        <v>44440</v>
      </c>
      <c r="C1" s="117"/>
      <c r="D1" s="2"/>
      <c r="E1" s="3"/>
      <c r="J1" s="4"/>
    </row>
    <row r="2" spans="1:13" ht="15" customHeight="1">
      <c r="B2" s="10"/>
      <c r="E2" s="4"/>
      <c r="J2" s="4"/>
    </row>
    <row r="3" spans="1:13" ht="22.5" customHeight="1">
      <c r="B3" s="11" t="s">
        <v>16</v>
      </c>
      <c r="E3" s="4"/>
      <c r="G3" s="13" t="s">
        <v>17</v>
      </c>
      <c r="J3" s="4"/>
      <c r="L3" s="13" t="s">
        <v>20</v>
      </c>
    </row>
    <row r="4" spans="1:13" ht="22.5" customHeight="1">
      <c r="A4" s="1"/>
      <c r="B4" s="93" t="s">
        <v>1</v>
      </c>
      <c r="C4" s="94" t="s">
        <v>2</v>
      </c>
      <c r="D4" s="94" t="s">
        <v>3</v>
      </c>
      <c r="E4" s="95" t="s">
        <v>4</v>
      </c>
      <c r="G4" s="105" t="s">
        <v>1</v>
      </c>
      <c r="H4" s="81" t="s">
        <v>2</v>
      </c>
      <c r="I4" s="81" t="s">
        <v>3</v>
      </c>
      <c r="J4" s="106" t="s">
        <v>4</v>
      </c>
      <c r="L4" s="63" t="s">
        <v>6</v>
      </c>
      <c r="M4" s="15">
        <f>E14</f>
        <v>0</v>
      </c>
    </row>
    <row r="5" spans="1:13" ht="22.5" customHeight="1" thickBot="1">
      <c r="B5" s="88"/>
      <c r="C5" s="21"/>
      <c r="D5" s="21"/>
      <c r="E5" s="91"/>
      <c r="G5" s="100"/>
      <c r="H5" s="7"/>
      <c r="I5" s="7"/>
      <c r="J5" s="103"/>
      <c r="L5" s="64" t="s">
        <v>7</v>
      </c>
      <c r="M5" s="16">
        <f>J29</f>
        <v>0</v>
      </c>
    </row>
    <row r="6" spans="1:13" ht="22.5" customHeight="1">
      <c r="B6" s="88"/>
      <c r="C6" s="21"/>
      <c r="D6" s="21"/>
      <c r="E6" s="91"/>
      <c r="G6" s="100"/>
      <c r="H6" s="7"/>
      <c r="I6" s="8"/>
      <c r="J6" s="104"/>
      <c r="L6" s="65" t="s">
        <v>117</v>
      </c>
      <c r="M6" s="60">
        <f>M4-M5</f>
        <v>0</v>
      </c>
    </row>
    <row r="7" spans="1:13" ht="22.5" customHeight="1" thickBot="1">
      <c r="B7" s="88"/>
      <c r="C7" s="21"/>
      <c r="D7" s="21"/>
      <c r="E7" s="91"/>
      <c r="G7" s="100"/>
      <c r="H7" s="7"/>
      <c r="I7" s="8"/>
      <c r="J7" s="104"/>
      <c r="L7" s="66" t="s">
        <v>18</v>
      </c>
      <c r="M7" s="59">
        <f>'8月'!M8</f>
        <v>0</v>
      </c>
    </row>
    <row r="8" spans="1:13" ht="22.5" customHeight="1" thickTop="1">
      <c r="B8" s="88"/>
      <c r="C8" s="21"/>
      <c r="D8" s="21"/>
      <c r="E8" s="91"/>
      <c r="G8" s="100"/>
      <c r="H8" s="7"/>
      <c r="I8" s="8"/>
      <c r="J8" s="104"/>
      <c r="L8" s="14" t="s">
        <v>8</v>
      </c>
      <c r="M8" s="58">
        <f>M6+M7</f>
        <v>0</v>
      </c>
    </row>
    <row r="9" spans="1:13" ht="22.5" customHeight="1">
      <c r="B9" s="88"/>
      <c r="C9" s="21"/>
      <c r="D9" s="6"/>
      <c r="E9" s="92"/>
      <c r="G9" s="100"/>
      <c r="H9" s="7"/>
      <c r="I9" s="8"/>
      <c r="J9" s="104"/>
      <c r="L9" s="61"/>
      <c r="M9" s="62"/>
    </row>
    <row r="10" spans="1:13" ht="22.5" customHeight="1">
      <c r="B10" s="89"/>
      <c r="C10" s="21"/>
      <c r="D10" s="6"/>
      <c r="E10" s="92"/>
      <c r="G10" s="100"/>
      <c r="H10" s="7"/>
      <c r="I10" s="8"/>
      <c r="J10" s="104"/>
      <c r="L10" s="13" t="s">
        <v>19</v>
      </c>
    </row>
    <row r="11" spans="1:13" ht="22.5" customHeight="1">
      <c r="B11" s="89"/>
      <c r="C11" s="21"/>
      <c r="D11" s="6"/>
      <c r="E11" s="92"/>
      <c r="G11" s="100"/>
      <c r="H11" s="7"/>
      <c r="I11" s="8"/>
      <c r="J11" s="104"/>
      <c r="L11" s="118" t="s">
        <v>23</v>
      </c>
      <c r="M11" s="118"/>
    </row>
    <row r="12" spans="1:13" ht="22.5" customHeight="1">
      <c r="B12" s="89"/>
      <c r="C12" s="21"/>
      <c r="D12" s="6"/>
      <c r="E12" s="92"/>
      <c r="G12" s="100"/>
      <c r="H12" s="7"/>
      <c r="I12" s="8"/>
      <c r="J12" s="104"/>
      <c r="L12" s="17" t="str">
        <f>初期設定!B13</f>
        <v>給料</v>
      </c>
      <c r="M12" s="19">
        <f t="shared" ref="M12:M18" si="0">SUMIF(C$5:C$13, L12,E$5:E$13 )</f>
        <v>0</v>
      </c>
    </row>
    <row r="13" spans="1:13" ht="22.5" customHeight="1">
      <c r="B13" s="96"/>
      <c r="C13" s="21"/>
      <c r="D13" s="98"/>
      <c r="E13" s="99"/>
      <c r="G13" s="100"/>
      <c r="H13" s="7"/>
      <c r="I13" s="8"/>
      <c r="J13" s="104"/>
      <c r="L13" s="17" t="str">
        <f>初期設定!B14</f>
        <v>賞与</v>
      </c>
      <c r="M13" s="19">
        <f t="shared" si="0"/>
        <v>0</v>
      </c>
    </row>
    <row r="14" spans="1:13" ht="22.5" customHeight="1">
      <c r="B14" s="119" t="s">
        <v>71</v>
      </c>
      <c r="C14" s="119"/>
      <c r="D14" s="119"/>
      <c r="E14" s="36">
        <f>SUM(E5:E13)</f>
        <v>0</v>
      </c>
      <c r="G14" s="100"/>
      <c r="H14" s="7"/>
      <c r="I14" s="8"/>
      <c r="J14" s="104"/>
      <c r="L14" s="18" t="str">
        <f>初期設定!B15</f>
        <v>その他</v>
      </c>
      <c r="M14" s="19">
        <f t="shared" si="0"/>
        <v>0</v>
      </c>
    </row>
    <row r="15" spans="1:13" ht="22.5" customHeight="1">
      <c r="G15" s="100"/>
      <c r="H15" s="7"/>
      <c r="I15" s="8"/>
      <c r="J15" s="104"/>
      <c r="L15" s="18" t="str">
        <f>初期設定!B16</f>
        <v>予備1</v>
      </c>
      <c r="M15" s="19">
        <f t="shared" si="0"/>
        <v>0</v>
      </c>
    </row>
    <row r="16" spans="1:13" ht="22.5" customHeight="1">
      <c r="G16" s="100"/>
      <c r="H16" s="7"/>
      <c r="I16" s="8"/>
      <c r="J16" s="104"/>
      <c r="L16" s="18" t="str">
        <f>初期設定!B17</f>
        <v>予備2</v>
      </c>
      <c r="M16" s="19">
        <f t="shared" si="0"/>
        <v>0</v>
      </c>
    </row>
    <row r="17" spans="7:13" ht="22.5" customHeight="1">
      <c r="G17" s="102"/>
      <c r="H17" s="7"/>
      <c r="I17" s="8"/>
      <c r="J17" s="104"/>
      <c r="L17" s="18" t="str">
        <f>初期設定!B18</f>
        <v>予備3</v>
      </c>
      <c r="M17" s="19">
        <f t="shared" si="0"/>
        <v>0</v>
      </c>
    </row>
    <row r="18" spans="7:13" ht="22.5" customHeight="1">
      <c r="G18" s="102"/>
      <c r="H18" s="7"/>
      <c r="I18" s="8"/>
      <c r="J18" s="104"/>
      <c r="L18" s="18" t="str">
        <f>初期設定!B19</f>
        <v>予備4</v>
      </c>
      <c r="M18" s="19">
        <f t="shared" si="0"/>
        <v>0</v>
      </c>
    </row>
    <row r="19" spans="7:13" ht="22.5" customHeight="1">
      <c r="G19" s="102"/>
      <c r="H19" s="7"/>
      <c r="I19" s="8"/>
      <c r="J19" s="104"/>
      <c r="L19" s="120" t="s">
        <v>22</v>
      </c>
      <c r="M19" s="120"/>
    </row>
    <row r="20" spans="7:13" ht="22.5" customHeight="1">
      <c r="G20" s="102"/>
      <c r="H20" s="7"/>
      <c r="I20" s="8"/>
      <c r="J20" s="104"/>
      <c r="L20" s="32" t="str">
        <f>初期設定!B22</f>
        <v>食費</v>
      </c>
      <c r="M20" s="19">
        <f>SUMIF(H$5:H$28, L20,J$5:J$28 )</f>
        <v>0</v>
      </c>
    </row>
    <row r="21" spans="7:13" ht="22.5" customHeight="1">
      <c r="G21" s="102"/>
      <c r="H21" s="7"/>
      <c r="I21" s="8"/>
      <c r="J21" s="104"/>
      <c r="L21" s="32" t="str">
        <f>初期設定!B23</f>
        <v>日用品</v>
      </c>
      <c r="M21" s="19">
        <f t="shared" ref="M21:M37" si="1">SUMIF(H$5:H$28, L21,J$5:J$28 )</f>
        <v>0</v>
      </c>
    </row>
    <row r="22" spans="7:13" ht="22.5" customHeight="1">
      <c r="G22" s="102"/>
      <c r="H22" s="7"/>
      <c r="I22" s="8"/>
      <c r="J22" s="104"/>
      <c r="L22" s="32" t="str">
        <f>初期設定!B24</f>
        <v>衣服</v>
      </c>
      <c r="M22" s="19">
        <f t="shared" si="1"/>
        <v>0</v>
      </c>
    </row>
    <row r="23" spans="7:13" ht="22.5" customHeight="1">
      <c r="G23" s="102"/>
      <c r="H23" s="7"/>
      <c r="I23" s="8"/>
      <c r="J23" s="104"/>
      <c r="L23" s="32" t="str">
        <f>初期設定!B25</f>
        <v>交際費</v>
      </c>
      <c r="M23" s="19">
        <f t="shared" si="1"/>
        <v>0</v>
      </c>
    </row>
    <row r="24" spans="7:13" ht="22.5" customHeight="1">
      <c r="G24" s="102"/>
      <c r="H24" s="7"/>
      <c r="I24" s="8"/>
      <c r="J24" s="104"/>
      <c r="L24" s="32" t="str">
        <f>初期設定!B26</f>
        <v>医療費</v>
      </c>
      <c r="M24" s="19">
        <f t="shared" si="1"/>
        <v>0</v>
      </c>
    </row>
    <row r="25" spans="7:13" ht="22.5" customHeight="1">
      <c r="G25" s="102"/>
      <c r="H25" s="7"/>
      <c r="I25" s="8"/>
      <c r="J25" s="104"/>
      <c r="L25" s="32" t="str">
        <f>初期設定!B27</f>
        <v>教育費</v>
      </c>
      <c r="M25" s="19">
        <f t="shared" si="1"/>
        <v>0</v>
      </c>
    </row>
    <row r="26" spans="7:13" ht="22.5" customHeight="1">
      <c r="G26" s="102"/>
      <c r="H26" s="7"/>
      <c r="I26" s="8"/>
      <c r="J26" s="104"/>
      <c r="L26" s="32" t="str">
        <f>初期設定!B28</f>
        <v>光熱費</v>
      </c>
      <c r="M26" s="19">
        <f t="shared" si="1"/>
        <v>0</v>
      </c>
    </row>
    <row r="27" spans="7:13" ht="22.5" customHeight="1">
      <c r="G27" s="102"/>
      <c r="H27" s="7"/>
      <c r="I27" s="8"/>
      <c r="J27" s="104"/>
      <c r="L27" s="32" t="str">
        <f>初期設定!B29</f>
        <v>交通費</v>
      </c>
      <c r="M27" s="19">
        <f t="shared" si="1"/>
        <v>0</v>
      </c>
    </row>
    <row r="28" spans="7:13" ht="22.5" customHeight="1">
      <c r="G28" s="107"/>
      <c r="H28" s="7"/>
      <c r="I28" s="85"/>
      <c r="J28" s="108"/>
      <c r="L28" s="32" t="str">
        <f>初期設定!B30</f>
        <v>通信費</v>
      </c>
      <c r="M28" s="19">
        <f t="shared" si="1"/>
        <v>0</v>
      </c>
    </row>
    <row r="29" spans="7:13" ht="22.5" customHeight="1">
      <c r="G29" s="121" t="s">
        <v>72</v>
      </c>
      <c r="H29" s="121"/>
      <c r="I29" s="121"/>
      <c r="J29" s="37">
        <f>SUM(J5:J28)</f>
        <v>0</v>
      </c>
      <c r="L29" s="32" t="str">
        <f>初期設定!B31</f>
        <v>住居費</v>
      </c>
      <c r="M29" s="19">
        <f t="shared" si="1"/>
        <v>0</v>
      </c>
    </row>
    <row r="30" spans="7:13" ht="22.5" customHeight="1">
      <c r="L30" s="32" t="str">
        <f>初期設定!B32</f>
        <v>税金</v>
      </c>
      <c r="M30" s="19">
        <f t="shared" si="1"/>
        <v>0</v>
      </c>
    </row>
    <row r="31" spans="7:13" ht="22.5" customHeight="1">
      <c r="L31" s="32" t="str">
        <f>初期設定!B33</f>
        <v>保険料</v>
      </c>
      <c r="M31" s="19">
        <f t="shared" si="1"/>
        <v>0</v>
      </c>
    </row>
    <row r="32" spans="7:13" ht="22.5" customHeight="1">
      <c r="L32" s="32" t="str">
        <f>初期設定!B34</f>
        <v>車両費</v>
      </c>
      <c r="M32" s="19">
        <f t="shared" si="1"/>
        <v>0</v>
      </c>
    </row>
    <row r="33" spans="12:13" ht="22.5" customHeight="1">
      <c r="L33" s="32" t="str">
        <f>初期設定!B35</f>
        <v>その他</v>
      </c>
      <c r="M33" s="19">
        <f t="shared" si="1"/>
        <v>0</v>
      </c>
    </row>
    <row r="34" spans="12:13" ht="22.5" customHeight="1">
      <c r="L34" s="32" t="str">
        <f>初期設定!B36</f>
        <v>予備1</v>
      </c>
      <c r="M34" s="19">
        <f t="shared" si="1"/>
        <v>0</v>
      </c>
    </row>
    <row r="35" spans="12:13" ht="22.5" customHeight="1">
      <c r="L35" s="32" t="str">
        <f>初期設定!B37</f>
        <v>予備2</v>
      </c>
      <c r="M35" s="19">
        <f t="shared" si="1"/>
        <v>0</v>
      </c>
    </row>
    <row r="36" spans="12:13" ht="22.5" customHeight="1">
      <c r="L36" s="32" t="str">
        <f>初期設定!B38</f>
        <v>予備3</v>
      </c>
      <c r="M36" s="19">
        <f t="shared" si="1"/>
        <v>0</v>
      </c>
    </row>
    <row r="37" spans="12:13" ht="22.5" customHeight="1">
      <c r="L37" s="32" t="str">
        <f>初期設定!B39</f>
        <v>予備4</v>
      </c>
      <c r="M37" s="19">
        <f t="shared" si="1"/>
        <v>0</v>
      </c>
    </row>
  </sheetData>
  <mergeCells count="5">
    <mergeCell ref="B1:C1"/>
    <mergeCell ref="L11:M11"/>
    <mergeCell ref="L19:M19"/>
    <mergeCell ref="B14:D14"/>
    <mergeCell ref="G29:I29"/>
  </mergeCells>
  <phoneticPr fontId="1"/>
  <pageMargins left="0.7" right="0.7" top="0.75" bottom="0.75" header="0.3" footer="0.3"/>
  <tableParts count="2">
    <tablePart r:id="rId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初期設定!$B$13:$B$19</xm:f>
          </x14:formula1>
          <xm:sqref>C5:C13</xm:sqref>
        </x14:dataValidation>
        <x14:dataValidation type="list" allowBlank="1" showInputMessage="1" showErrorMessage="1">
          <x14:formula1>
            <xm:f>初期設定!$B$22:$B$39</xm:f>
          </x14:formula1>
          <xm:sqref>H5:H28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election activeCell="B5" sqref="B5"/>
    </sheetView>
  </sheetViews>
  <sheetFormatPr defaultRowHeight="22.5" customHeight="1"/>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c r="B1" s="117">
        <f>DATE(初期設定!B4, 10, 1)</f>
        <v>44470</v>
      </c>
      <c r="C1" s="117"/>
      <c r="D1" s="2"/>
      <c r="E1" s="3"/>
      <c r="J1" s="4"/>
    </row>
    <row r="2" spans="1:13" ht="15" customHeight="1">
      <c r="B2" s="10"/>
      <c r="E2" s="4"/>
      <c r="J2" s="4"/>
    </row>
    <row r="3" spans="1:13" ht="22.5" customHeight="1">
      <c r="B3" s="11" t="s">
        <v>16</v>
      </c>
      <c r="E3" s="4"/>
      <c r="G3" s="13" t="s">
        <v>17</v>
      </c>
      <c r="J3" s="4"/>
      <c r="L3" s="13" t="s">
        <v>20</v>
      </c>
    </row>
    <row r="4" spans="1:13" ht="22.5" customHeight="1">
      <c r="A4" s="1"/>
      <c r="B4" s="93" t="s">
        <v>1</v>
      </c>
      <c r="C4" s="94" t="s">
        <v>2</v>
      </c>
      <c r="D4" s="94" t="s">
        <v>3</v>
      </c>
      <c r="E4" s="95" t="s">
        <v>4</v>
      </c>
      <c r="G4" s="105" t="s">
        <v>1</v>
      </c>
      <c r="H4" s="81" t="s">
        <v>2</v>
      </c>
      <c r="I4" s="81" t="s">
        <v>3</v>
      </c>
      <c r="J4" s="106" t="s">
        <v>4</v>
      </c>
      <c r="L4" s="63" t="s">
        <v>6</v>
      </c>
      <c r="M4" s="15">
        <f>E14</f>
        <v>0</v>
      </c>
    </row>
    <row r="5" spans="1:13" ht="22.5" customHeight="1" thickBot="1">
      <c r="B5" s="88"/>
      <c r="C5" s="21"/>
      <c r="D5" s="21"/>
      <c r="E5" s="91"/>
      <c r="G5" s="100"/>
      <c r="H5" s="7"/>
      <c r="I5" s="7"/>
      <c r="J5" s="103"/>
      <c r="L5" s="64" t="s">
        <v>7</v>
      </c>
      <c r="M5" s="16">
        <f>J29</f>
        <v>0</v>
      </c>
    </row>
    <row r="6" spans="1:13" ht="22.5" customHeight="1">
      <c r="B6" s="88"/>
      <c r="C6" s="21"/>
      <c r="D6" s="21"/>
      <c r="E6" s="91"/>
      <c r="G6" s="100"/>
      <c r="H6" s="7"/>
      <c r="I6" s="8"/>
      <c r="J6" s="104"/>
      <c r="L6" s="65" t="s">
        <v>117</v>
      </c>
      <c r="M6" s="60">
        <f>M4-M5</f>
        <v>0</v>
      </c>
    </row>
    <row r="7" spans="1:13" ht="22.5" customHeight="1" thickBot="1">
      <c r="B7" s="88"/>
      <c r="C7" s="21"/>
      <c r="D7" s="21"/>
      <c r="E7" s="91"/>
      <c r="G7" s="100"/>
      <c r="H7" s="7"/>
      <c r="I7" s="8"/>
      <c r="J7" s="104"/>
      <c r="L7" s="66" t="s">
        <v>18</v>
      </c>
      <c r="M7" s="59">
        <f>'9月'!M8</f>
        <v>0</v>
      </c>
    </row>
    <row r="8" spans="1:13" ht="22.5" customHeight="1" thickTop="1">
      <c r="B8" s="88"/>
      <c r="C8" s="21"/>
      <c r="D8" s="21"/>
      <c r="E8" s="91"/>
      <c r="G8" s="100"/>
      <c r="H8" s="7"/>
      <c r="I8" s="8"/>
      <c r="J8" s="104"/>
      <c r="L8" s="14" t="s">
        <v>8</v>
      </c>
      <c r="M8" s="58">
        <f>M6+M7</f>
        <v>0</v>
      </c>
    </row>
    <row r="9" spans="1:13" ht="22.5" customHeight="1">
      <c r="B9" s="88"/>
      <c r="C9" s="21"/>
      <c r="D9" s="6"/>
      <c r="E9" s="92"/>
      <c r="G9" s="100"/>
      <c r="H9" s="7"/>
      <c r="I9" s="8"/>
      <c r="J9" s="104"/>
      <c r="L9" s="61"/>
      <c r="M9" s="62"/>
    </row>
    <row r="10" spans="1:13" ht="22.5" customHeight="1">
      <c r="B10" s="89"/>
      <c r="C10" s="21"/>
      <c r="D10" s="6"/>
      <c r="E10" s="92"/>
      <c r="G10" s="100"/>
      <c r="H10" s="7"/>
      <c r="I10" s="8"/>
      <c r="J10" s="104"/>
      <c r="L10" s="13" t="s">
        <v>19</v>
      </c>
    </row>
    <row r="11" spans="1:13" ht="22.5" customHeight="1">
      <c r="B11" s="89"/>
      <c r="C11" s="21"/>
      <c r="D11" s="6"/>
      <c r="E11" s="92"/>
      <c r="G11" s="100"/>
      <c r="H11" s="7"/>
      <c r="I11" s="8"/>
      <c r="J11" s="104"/>
      <c r="L11" s="118" t="s">
        <v>23</v>
      </c>
      <c r="M11" s="118"/>
    </row>
    <row r="12" spans="1:13" ht="22.5" customHeight="1">
      <c r="B12" s="89"/>
      <c r="C12" s="21"/>
      <c r="D12" s="6"/>
      <c r="E12" s="92"/>
      <c r="G12" s="100"/>
      <c r="H12" s="7"/>
      <c r="I12" s="8"/>
      <c r="J12" s="104"/>
      <c r="L12" s="17" t="str">
        <f>初期設定!B13</f>
        <v>給料</v>
      </c>
      <c r="M12" s="19">
        <f t="shared" ref="M12:M18" si="0">SUMIF(C$5:C$13, L12,E$5:E$13 )</f>
        <v>0</v>
      </c>
    </row>
    <row r="13" spans="1:13" ht="22.5" customHeight="1">
      <c r="B13" s="96"/>
      <c r="C13" s="21"/>
      <c r="D13" s="98"/>
      <c r="E13" s="99"/>
      <c r="G13" s="100"/>
      <c r="H13" s="7"/>
      <c r="I13" s="8"/>
      <c r="J13" s="104"/>
      <c r="L13" s="17" t="str">
        <f>初期設定!B14</f>
        <v>賞与</v>
      </c>
      <c r="M13" s="19">
        <f t="shared" si="0"/>
        <v>0</v>
      </c>
    </row>
    <row r="14" spans="1:13" ht="22.5" customHeight="1">
      <c r="B14" s="119" t="s">
        <v>6</v>
      </c>
      <c r="C14" s="119"/>
      <c r="D14" s="119"/>
      <c r="E14" s="36">
        <f>SUM(E5:E13)</f>
        <v>0</v>
      </c>
      <c r="G14" s="100"/>
      <c r="H14" s="7"/>
      <c r="I14" s="8"/>
      <c r="J14" s="104"/>
      <c r="L14" s="18" t="str">
        <f>初期設定!B15</f>
        <v>その他</v>
      </c>
      <c r="M14" s="19">
        <f t="shared" si="0"/>
        <v>0</v>
      </c>
    </row>
    <row r="15" spans="1:13" ht="22.5" customHeight="1">
      <c r="G15" s="100"/>
      <c r="H15" s="7"/>
      <c r="I15" s="8"/>
      <c r="J15" s="104"/>
      <c r="L15" s="18" t="str">
        <f>初期設定!B16</f>
        <v>予備1</v>
      </c>
      <c r="M15" s="19">
        <f t="shared" si="0"/>
        <v>0</v>
      </c>
    </row>
    <row r="16" spans="1:13" ht="22.5" customHeight="1">
      <c r="G16" s="100"/>
      <c r="H16" s="7"/>
      <c r="I16" s="8"/>
      <c r="J16" s="104"/>
      <c r="L16" s="18" t="str">
        <f>初期設定!B17</f>
        <v>予備2</v>
      </c>
      <c r="M16" s="19">
        <f t="shared" si="0"/>
        <v>0</v>
      </c>
    </row>
    <row r="17" spans="7:13" ht="22.5" customHeight="1">
      <c r="G17" s="102"/>
      <c r="H17" s="7"/>
      <c r="I17" s="8"/>
      <c r="J17" s="104"/>
      <c r="L17" s="18" t="str">
        <f>初期設定!B18</f>
        <v>予備3</v>
      </c>
      <c r="M17" s="19">
        <f t="shared" si="0"/>
        <v>0</v>
      </c>
    </row>
    <row r="18" spans="7:13" ht="22.5" customHeight="1">
      <c r="G18" s="102"/>
      <c r="H18" s="7"/>
      <c r="I18" s="8"/>
      <c r="J18" s="104"/>
      <c r="L18" s="18" t="str">
        <f>初期設定!B19</f>
        <v>予備4</v>
      </c>
      <c r="M18" s="19">
        <f t="shared" si="0"/>
        <v>0</v>
      </c>
    </row>
    <row r="19" spans="7:13" ht="22.5" customHeight="1">
      <c r="G19" s="102"/>
      <c r="H19" s="7"/>
      <c r="I19" s="8"/>
      <c r="J19" s="104"/>
      <c r="L19" s="120" t="s">
        <v>22</v>
      </c>
      <c r="M19" s="120"/>
    </row>
    <row r="20" spans="7:13" ht="22.5" customHeight="1">
      <c r="G20" s="102"/>
      <c r="H20" s="7"/>
      <c r="I20" s="8"/>
      <c r="J20" s="104"/>
      <c r="L20" s="32" t="str">
        <f>初期設定!B22</f>
        <v>食費</v>
      </c>
      <c r="M20" s="19">
        <f>SUMIF(H$5:H$28, L20,J$5:J$28 )</f>
        <v>0</v>
      </c>
    </row>
    <row r="21" spans="7:13" ht="22.5" customHeight="1">
      <c r="G21" s="102"/>
      <c r="H21" s="7"/>
      <c r="I21" s="8"/>
      <c r="J21" s="104"/>
      <c r="L21" s="32" t="str">
        <f>初期設定!B23</f>
        <v>日用品</v>
      </c>
      <c r="M21" s="19">
        <f t="shared" ref="M21:M37" si="1">SUMIF(H$5:H$28, L21,J$5:J$28 )</f>
        <v>0</v>
      </c>
    </row>
    <row r="22" spans="7:13" ht="22.5" customHeight="1">
      <c r="G22" s="102"/>
      <c r="H22" s="7"/>
      <c r="I22" s="8"/>
      <c r="J22" s="104"/>
      <c r="L22" s="32" t="str">
        <f>初期設定!B24</f>
        <v>衣服</v>
      </c>
      <c r="M22" s="19">
        <f t="shared" si="1"/>
        <v>0</v>
      </c>
    </row>
    <row r="23" spans="7:13" ht="22.5" customHeight="1">
      <c r="G23" s="102"/>
      <c r="H23" s="7"/>
      <c r="I23" s="8"/>
      <c r="J23" s="104"/>
      <c r="L23" s="32" t="str">
        <f>初期設定!B25</f>
        <v>交際費</v>
      </c>
      <c r="M23" s="19">
        <f t="shared" si="1"/>
        <v>0</v>
      </c>
    </row>
    <row r="24" spans="7:13" ht="22.5" customHeight="1">
      <c r="G24" s="102"/>
      <c r="H24" s="7"/>
      <c r="I24" s="8"/>
      <c r="J24" s="104"/>
      <c r="L24" s="32" t="str">
        <f>初期設定!B26</f>
        <v>医療費</v>
      </c>
      <c r="M24" s="19">
        <f t="shared" si="1"/>
        <v>0</v>
      </c>
    </row>
    <row r="25" spans="7:13" ht="22.5" customHeight="1">
      <c r="G25" s="102"/>
      <c r="H25" s="7"/>
      <c r="I25" s="8"/>
      <c r="J25" s="104"/>
      <c r="L25" s="32" t="str">
        <f>初期設定!B27</f>
        <v>教育費</v>
      </c>
      <c r="M25" s="19">
        <f t="shared" si="1"/>
        <v>0</v>
      </c>
    </row>
    <row r="26" spans="7:13" ht="22.5" customHeight="1">
      <c r="G26" s="102"/>
      <c r="H26" s="7"/>
      <c r="I26" s="8"/>
      <c r="J26" s="104"/>
      <c r="L26" s="32" t="str">
        <f>初期設定!B28</f>
        <v>光熱費</v>
      </c>
      <c r="M26" s="19">
        <f t="shared" si="1"/>
        <v>0</v>
      </c>
    </row>
    <row r="27" spans="7:13" ht="22.5" customHeight="1">
      <c r="G27" s="102"/>
      <c r="H27" s="7"/>
      <c r="I27" s="8"/>
      <c r="J27" s="104"/>
      <c r="L27" s="32" t="str">
        <f>初期設定!B29</f>
        <v>交通費</v>
      </c>
      <c r="M27" s="19">
        <f t="shared" si="1"/>
        <v>0</v>
      </c>
    </row>
    <row r="28" spans="7:13" ht="22.5" customHeight="1">
      <c r="G28" s="107"/>
      <c r="H28" s="7"/>
      <c r="I28" s="85"/>
      <c r="J28" s="108"/>
      <c r="L28" s="32" t="str">
        <f>初期設定!B30</f>
        <v>通信費</v>
      </c>
      <c r="M28" s="19">
        <f t="shared" si="1"/>
        <v>0</v>
      </c>
    </row>
    <row r="29" spans="7:13" ht="22.5" customHeight="1">
      <c r="G29" s="121" t="s">
        <v>7</v>
      </c>
      <c r="H29" s="121"/>
      <c r="I29" s="121"/>
      <c r="J29" s="37">
        <f>SUM(J5:J28)</f>
        <v>0</v>
      </c>
      <c r="L29" s="32" t="str">
        <f>初期設定!B31</f>
        <v>住居費</v>
      </c>
      <c r="M29" s="19">
        <f t="shared" si="1"/>
        <v>0</v>
      </c>
    </row>
    <row r="30" spans="7:13" ht="22.5" customHeight="1">
      <c r="L30" s="32" t="str">
        <f>初期設定!B32</f>
        <v>税金</v>
      </c>
      <c r="M30" s="19">
        <f t="shared" si="1"/>
        <v>0</v>
      </c>
    </row>
    <row r="31" spans="7:13" ht="22.5" customHeight="1">
      <c r="L31" s="32" t="str">
        <f>初期設定!B33</f>
        <v>保険料</v>
      </c>
      <c r="M31" s="19">
        <f t="shared" si="1"/>
        <v>0</v>
      </c>
    </row>
    <row r="32" spans="7:13" ht="22.5" customHeight="1">
      <c r="L32" s="32" t="str">
        <f>初期設定!B34</f>
        <v>車両費</v>
      </c>
      <c r="M32" s="19">
        <f t="shared" si="1"/>
        <v>0</v>
      </c>
    </row>
    <row r="33" spans="12:13" ht="22.5" customHeight="1">
      <c r="L33" s="32" t="str">
        <f>初期設定!B35</f>
        <v>その他</v>
      </c>
      <c r="M33" s="19">
        <f t="shared" si="1"/>
        <v>0</v>
      </c>
    </row>
    <row r="34" spans="12:13" ht="22.5" customHeight="1">
      <c r="L34" s="32" t="str">
        <f>初期設定!B36</f>
        <v>予備1</v>
      </c>
      <c r="M34" s="19">
        <f t="shared" si="1"/>
        <v>0</v>
      </c>
    </row>
    <row r="35" spans="12:13" ht="22.5" customHeight="1">
      <c r="L35" s="32" t="str">
        <f>初期設定!B37</f>
        <v>予備2</v>
      </c>
      <c r="M35" s="19">
        <f t="shared" si="1"/>
        <v>0</v>
      </c>
    </row>
    <row r="36" spans="12:13" ht="22.5" customHeight="1">
      <c r="L36" s="32" t="str">
        <f>初期設定!B38</f>
        <v>予備3</v>
      </c>
      <c r="M36" s="19">
        <f t="shared" si="1"/>
        <v>0</v>
      </c>
    </row>
    <row r="37" spans="12:13" ht="22.5" customHeight="1">
      <c r="L37" s="32" t="str">
        <f>初期設定!B39</f>
        <v>予備4</v>
      </c>
      <c r="M37" s="19">
        <f t="shared" si="1"/>
        <v>0</v>
      </c>
    </row>
  </sheetData>
  <mergeCells count="5">
    <mergeCell ref="B1:C1"/>
    <mergeCell ref="L11:M11"/>
    <mergeCell ref="L19:M19"/>
    <mergeCell ref="B14:D14"/>
    <mergeCell ref="G29:I29"/>
  </mergeCells>
  <phoneticPr fontId="1"/>
  <pageMargins left="0.7" right="0.7" top="0.75" bottom="0.75" header="0.3" footer="0.3"/>
  <pageSetup paperSize="9" orientation="portrait" horizontalDpi="1200" verticalDpi="1200"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初期設定!$B$13:$B$19</xm:f>
          </x14:formula1>
          <xm:sqref>C5:C13</xm:sqref>
        </x14:dataValidation>
        <x14:dataValidation type="list" allowBlank="1" showInputMessage="1" showErrorMessage="1">
          <x14:formula1>
            <xm:f>初期設定!$B$22:$B$39</xm:f>
          </x14:formula1>
          <xm:sqref>H5:H28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election activeCell="B6" sqref="B6"/>
    </sheetView>
  </sheetViews>
  <sheetFormatPr defaultRowHeight="22.5" customHeight="1"/>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c r="B1" s="117">
        <f>DATE(初期設定!B4, 11, 1)</f>
        <v>44501</v>
      </c>
      <c r="C1" s="117"/>
      <c r="D1" s="2"/>
      <c r="E1" s="3"/>
      <c r="J1" s="4"/>
    </row>
    <row r="2" spans="1:13" ht="15" customHeight="1">
      <c r="B2" s="10"/>
      <c r="E2" s="4"/>
      <c r="J2" s="4"/>
    </row>
    <row r="3" spans="1:13" ht="22.5" customHeight="1">
      <c r="B3" s="11" t="s">
        <v>16</v>
      </c>
      <c r="E3" s="4"/>
      <c r="G3" s="13" t="s">
        <v>17</v>
      </c>
      <c r="J3" s="4"/>
      <c r="L3" s="13" t="s">
        <v>20</v>
      </c>
    </row>
    <row r="4" spans="1:13" ht="22.5" customHeight="1">
      <c r="A4" s="1"/>
      <c r="B4" s="93" t="s">
        <v>1</v>
      </c>
      <c r="C4" s="94" t="s">
        <v>2</v>
      </c>
      <c r="D4" s="94" t="s">
        <v>3</v>
      </c>
      <c r="E4" s="95" t="s">
        <v>4</v>
      </c>
      <c r="G4" s="105" t="s">
        <v>1</v>
      </c>
      <c r="H4" s="81" t="s">
        <v>2</v>
      </c>
      <c r="I4" s="81" t="s">
        <v>3</v>
      </c>
      <c r="J4" s="106" t="s">
        <v>4</v>
      </c>
      <c r="L4" s="63" t="s">
        <v>6</v>
      </c>
      <c r="M4" s="15">
        <f>E14</f>
        <v>0</v>
      </c>
    </row>
    <row r="5" spans="1:13" ht="22.5" customHeight="1" thickBot="1">
      <c r="B5" s="88"/>
      <c r="C5" s="21"/>
      <c r="D5" s="21"/>
      <c r="E5" s="91"/>
      <c r="G5" s="100"/>
      <c r="H5" s="7"/>
      <c r="I5" s="7"/>
      <c r="J5" s="103"/>
      <c r="L5" s="64" t="s">
        <v>7</v>
      </c>
      <c r="M5" s="16">
        <f>J29</f>
        <v>0</v>
      </c>
    </row>
    <row r="6" spans="1:13" ht="22.5" customHeight="1">
      <c r="B6" s="88"/>
      <c r="C6" s="21"/>
      <c r="D6" s="21"/>
      <c r="E6" s="91"/>
      <c r="G6" s="100"/>
      <c r="H6" s="7"/>
      <c r="I6" s="8"/>
      <c r="J6" s="104"/>
      <c r="L6" s="65" t="s">
        <v>117</v>
      </c>
      <c r="M6" s="60">
        <f>M4-M5</f>
        <v>0</v>
      </c>
    </row>
    <row r="7" spans="1:13" ht="22.5" customHeight="1" thickBot="1">
      <c r="B7" s="88"/>
      <c r="C7" s="21"/>
      <c r="D7" s="21"/>
      <c r="E7" s="91"/>
      <c r="G7" s="100"/>
      <c r="H7" s="7"/>
      <c r="I7" s="8"/>
      <c r="J7" s="104"/>
      <c r="L7" s="66" t="s">
        <v>18</v>
      </c>
      <c r="M7" s="59">
        <f>'10月'!M8</f>
        <v>0</v>
      </c>
    </row>
    <row r="8" spans="1:13" ht="22.5" customHeight="1" thickTop="1">
      <c r="B8" s="88"/>
      <c r="C8" s="21"/>
      <c r="D8" s="21"/>
      <c r="E8" s="91"/>
      <c r="G8" s="100"/>
      <c r="H8" s="7"/>
      <c r="I8" s="8"/>
      <c r="J8" s="104"/>
      <c r="L8" s="14" t="s">
        <v>8</v>
      </c>
      <c r="M8" s="58">
        <f>M6+M7</f>
        <v>0</v>
      </c>
    </row>
    <row r="9" spans="1:13" ht="22.5" customHeight="1">
      <c r="B9" s="88"/>
      <c r="C9" s="21"/>
      <c r="D9" s="6"/>
      <c r="E9" s="92"/>
      <c r="G9" s="100"/>
      <c r="H9" s="7"/>
      <c r="I9" s="8"/>
      <c r="J9" s="104"/>
      <c r="L9" s="61"/>
      <c r="M9" s="62"/>
    </row>
    <row r="10" spans="1:13" ht="22.5" customHeight="1">
      <c r="B10" s="89"/>
      <c r="C10" s="21"/>
      <c r="D10" s="6"/>
      <c r="E10" s="92"/>
      <c r="G10" s="100"/>
      <c r="H10" s="7"/>
      <c r="I10" s="8"/>
      <c r="J10" s="104"/>
      <c r="L10" s="13" t="s">
        <v>19</v>
      </c>
    </row>
    <row r="11" spans="1:13" ht="22.5" customHeight="1">
      <c r="B11" s="89"/>
      <c r="C11" s="21"/>
      <c r="D11" s="6"/>
      <c r="E11" s="92"/>
      <c r="G11" s="100"/>
      <c r="H11" s="7"/>
      <c r="I11" s="8"/>
      <c r="J11" s="104"/>
      <c r="L11" s="118" t="s">
        <v>23</v>
      </c>
      <c r="M11" s="118"/>
    </row>
    <row r="12" spans="1:13" ht="22.5" customHeight="1">
      <c r="B12" s="89"/>
      <c r="C12" s="21"/>
      <c r="D12" s="6"/>
      <c r="E12" s="92"/>
      <c r="G12" s="100"/>
      <c r="H12" s="7"/>
      <c r="I12" s="8"/>
      <c r="J12" s="104"/>
      <c r="L12" s="17" t="str">
        <f>初期設定!B13</f>
        <v>給料</v>
      </c>
      <c r="M12" s="19">
        <f t="shared" ref="M12:M18" si="0">SUMIF(C$5:C$13, L12,E$5:E$13 )</f>
        <v>0</v>
      </c>
    </row>
    <row r="13" spans="1:13" ht="22.5" customHeight="1">
      <c r="B13" s="96"/>
      <c r="C13" s="21"/>
      <c r="D13" s="98"/>
      <c r="E13" s="99"/>
      <c r="G13" s="100"/>
      <c r="H13" s="7"/>
      <c r="I13" s="8"/>
      <c r="J13" s="104"/>
      <c r="L13" s="17" t="str">
        <f>初期設定!B14</f>
        <v>賞与</v>
      </c>
      <c r="M13" s="19">
        <f t="shared" si="0"/>
        <v>0</v>
      </c>
    </row>
    <row r="14" spans="1:13" ht="22.5" customHeight="1">
      <c r="B14" s="119" t="s">
        <v>6</v>
      </c>
      <c r="C14" s="119"/>
      <c r="D14" s="119"/>
      <c r="E14" s="36">
        <f>SUM(E5:E13)</f>
        <v>0</v>
      </c>
      <c r="G14" s="100"/>
      <c r="H14" s="7"/>
      <c r="I14" s="8"/>
      <c r="J14" s="104"/>
      <c r="L14" s="18" t="str">
        <f>初期設定!B15</f>
        <v>その他</v>
      </c>
      <c r="M14" s="19">
        <f t="shared" si="0"/>
        <v>0</v>
      </c>
    </row>
    <row r="15" spans="1:13" ht="22.5" customHeight="1">
      <c r="G15" s="100"/>
      <c r="H15" s="7"/>
      <c r="I15" s="8"/>
      <c r="J15" s="104"/>
      <c r="L15" s="18" t="str">
        <f>初期設定!B16</f>
        <v>予備1</v>
      </c>
      <c r="M15" s="19">
        <f t="shared" si="0"/>
        <v>0</v>
      </c>
    </row>
    <row r="16" spans="1:13" ht="22.5" customHeight="1">
      <c r="G16" s="100"/>
      <c r="H16" s="7"/>
      <c r="I16" s="8"/>
      <c r="J16" s="104"/>
      <c r="L16" s="18" t="str">
        <f>初期設定!B17</f>
        <v>予備2</v>
      </c>
      <c r="M16" s="19">
        <f t="shared" si="0"/>
        <v>0</v>
      </c>
    </row>
    <row r="17" spans="7:13" ht="22.5" customHeight="1">
      <c r="G17" s="102"/>
      <c r="H17" s="7"/>
      <c r="I17" s="8"/>
      <c r="J17" s="104"/>
      <c r="L17" s="18" t="str">
        <f>初期設定!B18</f>
        <v>予備3</v>
      </c>
      <c r="M17" s="19">
        <f t="shared" si="0"/>
        <v>0</v>
      </c>
    </row>
    <row r="18" spans="7:13" ht="22.5" customHeight="1">
      <c r="G18" s="102"/>
      <c r="H18" s="7"/>
      <c r="I18" s="8"/>
      <c r="J18" s="104"/>
      <c r="L18" s="18" t="str">
        <f>初期設定!B19</f>
        <v>予備4</v>
      </c>
      <c r="M18" s="19">
        <f t="shared" si="0"/>
        <v>0</v>
      </c>
    </row>
    <row r="19" spans="7:13" ht="22.5" customHeight="1">
      <c r="G19" s="102"/>
      <c r="H19" s="7"/>
      <c r="I19" s="8"/>
      <c r="J19" s="104"/>
      <c r="L19" s="120" t="s">
        <v>22</v>
      </c>
      <c r="M19" s="120"/>
    </row>
    <row r="20" spans="7:13" ht="22.5" customHeight="1">
      <c r="G20" s="102"/>
      <c r="H20" s="7"/>
      <c r="I20" s="8"/>
      <c r="J20" s="104"/>
      <c r="L20" s="32" t="str">
        <f>初期設定!B22</f>
        <v>食費</v>
      </c>
      <c r="M20" s="19">
        <f>SUMIF(H$5:H$28, L20,J$5:J$28 )</f>
        <v>0</v>
      </c>
    </row>
    <row r="21" spans="7:13" ht="22.5" customHeight="1">
      <c r="G21" s="102"/>
      <c r="H21" s="7"/>
      <c r="I21" s="8"/>
      <c r="J21" s="104"/>
      <c r="L21" s="32" t="str">
        <f>初期設定!B23</f>
        <v>日用品</v>
      </c>
      <c r="M21" s="19">
        <f t="shared" ref="M21:M37" si="1">SUMIF(H$5:H$28, L21,J$5:J$28 )</f>
        <v>0</v>
      </c>
    </row>
    <row r="22" spans="7:13" ht="22.5" customHeight="1">
      <c r="G22" s="102"/>
      <c r="H22" s="7"/>
      <c r="I22" s="8"/>
      <c r="J22" s="104"/>
      <c r="L22" s="32" t="str">
        <f>初期設定!B24</f>
        <v>衣服</v>
      </c>
      <c r="M22" s="19">
        <f t="shared" si="1"/>
        <v>0</v>
      </c>
    </row>
    <row r="23" spans="7:13" ht="22.5" customHeight="1">
      <c r="G23" s="102"/>
      <c r="H23" s="7"/>
      <c r="I23" s="8"/>
      <c r="J23" s="104"/>
      <c r="L23" s="32" t="str">
        <f>初期設定!B25</f>
        <v>交際費</v>
      </c>
      <c r="M23" s="19">
        <f t="shared" si="1"/>
        <v>0</v>
      </c>
    </row>
    <row r="24" spans="7:13" ht="22.5" customHeight="1">
      <c r="G24" s="102"/>
      <c r="H24" s="7"/>
      <c r="I24" s="8"/>
      <c r="J24" s="104"/>
      <c r="L24" s="32" t="str">
        <f>初期設定!B26</f>
        <v>医療費</v>
      </c>
      <c r="M24" s="19">
        <f t="shared" si="1"/>
        <v>0</v>
      </c>
    </row>
    <row r="25" spans="7:13" ht="22.5" customHeight="1">
      <c r="G25" s="102"/>
      <c r="H25" s="7"/>
      <c r="I25" s="8"/>
      <c r="J25" s="104"/>
      <c r="L25" s="32" t="str">
        <f>初期設定!B27</f>
        <v>教育費</v>
      </c>
      <c r="M25" s="19">
        <f t="shared" si="1"/>
        <v>0</v>
      </c>
    </row>
    <row r="26" spans="7:13" ht="22.5" customHeight="1">
      <c r="G26" s="102"/>
      <c r="H26" s="7"/>
      <c r="I26" s="8"/>
      <c r="J26" s="104"/>
      <c r="L26" s="32" t="str">
        <f>初期設定!B28</f>
        <v>光熱費</v>
      </c>
      <c r="M26" s="19">
        <f t="shared" si="1"/>
        <v>0</v>
      </c>
    </row>
    <row r="27" spans="7:13" ht="22.5" customHeight="1">
      <c r="G27" s="102"/>
      <c r="H27" s="7"/>
      <c r="I27" s="8"/>
      <c r="J27" s="104"/>
      <c r="L27" s="32" t="str">
        <f>初期設定!B29</f>
        <v>交通費</v>
      </c>
      <c r="M27" s="19">
        <f t="shared" si="1"/>
        <v>0</v>
      </c>
    </row>
    <row r="28" spans="7:13" ht="22.5" customHeight="1">
      <c r="G28" s="109"/>
      <c r="H28" s="7"/>
      <c r="I28" s="85"/>
      <c r="J28" s="108"/>
      <c r="L28" s="32" t="str">
        <f>初期設定!B30</f>
        <v>通信費</v>
      </c>
      <c r="M28" s="19">
        <f t="shared" si="1"/>
        <v>0</v>
      </c>
    </row>
    <row r="29" spans="7:13" ht="22.5" customHeight="1">
      <c r="G29" s="71" t="s">
        <v>7</v>
      </c>
      <c r="H29" s="71"/>
      <c r="I29" s="71"/>
      <c r="J29" s="37">
        <f>SUM(J5:J28)</f>
        <v>0</v>
      </c>
      <c r="L29" s="32" t="str">
        <f>初期設定!B31</f>
        <v>住居費</v>
      </c>
      <c r="M29" s="19">
        <f t="shared" si="1"/>
        <v>0</v>
      </c>
    </row>
    <row r="30" spans="7:13" ht="22.5" customHeight="1">
      <c r="L30" s="32" t="str">
        <f>初期設定!B32</f>
        <v>税金</v>
      </c>
      <c r="M30" s="19">
        <f t="shared" si="1"/>
        <v>0</v>
      </c>
    </row>
    <row r="31" spans="7:13" ht="22.5" customHeight="1">
      <c r="L31" s="32" t="str">
        <f>初期設定!B33</f>
        <v>保険料</v>
      </c>
      <c r="M31" s="19">
        <f t="shared" si="1"/>
        <v>0</v>
      </c>
    </row>
    <row r="32" spans="7:13" ht="22.5" customHeight="1">
      <c r="L32" s="32" t="str">
        <f>初期設定!B34</f>
        <v>車両費</v>
      </c>
      <c r="M32" s="19">
        <f t="shared" si="1"/>
        <v>0</v>
      </c>
    </row>
    <row r="33" spans="12:13" ht="22.5" customHeight="1">
      <c r="L33" s="32" t="str">
        <f>初期設定!B35</f>
        <v>その他</v>
      </c>
      <c r="M33" s="19">
        <f t="shared" si="1"/>
        <v>0</v>
      </c>
    </row>
    <row r="34" spans="12:13" ht="22.5" customHeight="1">
      <c r="L34" s="32" t="str">
        <f>初期設定!B36</f>
        <v>予備1</v>
      </c>
      <c r="M34" s="19">
        <f t="shared" si="1"/>
        <v>0</v>
      </c>
    </row>
    <row r="35" spans="12:13" ht="22.5" customHeight="1">
      <c r="L35" s="32" t="str">
        <f>初期設定!B37</f>
        <v>予備2</v>
      </c>
      <c r="M35" s="19">
        <f t="shared" si="1"/>
        <v>0</v>
      </c>
    </row>
    <row r="36" spans="12:13" ht="22.5" customHeight="1">
      <c r="L36" s="32" t="str">
        <f>初期設定!B38</f>
        <v>予備3</v>
      </c>
      <c r="M36" s="19">
        <f t="shared" si="1"/>
        <v>0</v>
      </c>
    </row>
    <row r="37" spans="12:13" ht="22.5" customHeight="1">
      <c r="L37" s="32" t="str">
        <f>初期設定!B39</f>
        <v>予備4</v>
      </c>
      <c r="M37" s="19">
        <f t="shared" si="1"/>
        <v>0</v>
      </c>
    </row>
  </sheetData>
  <dataConsolidate/>
  <mergeCells count="4">
    <mergeCell ref="B1:C1"/>
    <mergeCell ref="L11:M11"/>
    <mergeCell ref="L19:M19"/>
    <mergeCell ref="B14:D14"/>
  </mergeCells>
  <phoneticPr fontId="1"/>
  <pageMargins left="0.7" right="0.7" top="0.75" bottom="0.75" header="0.3" footer="0.3"/>
  <pageSetup paperSize="9" orientation="portrait" horizontalDpi="1200" verticalDpi="1200"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初期設定!$B$13:$B$19</xm:f>
          </x14:formula1>
          <xm:sqref>C5:C13</xm:sqref>
        </x14:dataValidation>
        <x14:dataValidation type="list" allowBlank="1" showInputMessage="1" showErrorMessage="1">
          <x14:formula1>
            <xm:f>初期設定!$B$22:$B$39</xm:f>
          </x14:formula1>
          <xm:sqref>H5:H28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election activeCell="B5" sqref="B5"/>
    </sheetView>
  </sheetViews>
  <sheetFormatPr defaultRowHeight="22.5" customHeight="1"/>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c r="B1" s="117">
        <f>DATE(初期設定!B4, 12, 1)</f>
        <v>44531</v>
      </c>
      <c r="C1" s="117"/>
      <c r="D1" s="2"/>
      <c r="E1" s="3"/>
      <c r="J1" s="4"/>
    </row>
    <row r="2" spans="1:13" ht="15" customHeight="1">
      <c r="B2" s="10"/>
      <c r="E2" s="4"/>
      <c r="J2" s="4"/>
    </row>
    <row r="3" spans="1:13" ht="22.5" customHeight="1">
      <c r="B3" s="11" t="s">
        <v>16</v>
      </c>
      <c r="E3" s="4"/>
      <c r="G3" s="13" t="s">
        <v>17</v>
      </c>
      <c r="J3" s="4"/>
      <c r="L3" s="13" t="s">
        <v>20</v>
      </c>
    </row>
    <row r="4" spans="1:13" ht="22.5" customHeight="1">
      <c r="A4" s="1"/>
      <c r="B4" s="93" t="s">
        <v>1</v>
      </c>
      <c r="C4" s="94" t="s">
        <v>2</v>
      </c>
      <c r="D4" s="94" t="s">
        <v>3</v>
      </c>
      <c r="E4" s="95" t="s">
        <v>4</v>
      </c>
      <c r="G4" s="105" t="s">
        <v>1</v>
      </c>
      <c r="H4" s="81" t="s">
        <v>2</v>
      </c>
      <c r="I4" s="81" t="s">
        <v>3</v>
      </c>
      <c r="J4" s="106" t="s">
        <v>4</v>
      </c>
      <c r="L4" s="63" t="s">
        <v>6</v>
      </c>
      <c r="M4" s="15">
        <f>E14</f>
        <v>0</v>
      </c>
    </row>
    <row r="5" spans="1:13" ht="22.5" customHeight="1" thickBot="1">
      <c r="B5" s="88"/>
      <c r="C5" s="21"/>
      <c r="D5" s="21"/>
      <c r="E5" s="91"/>
      <c r="G5" s="100"/>
      <c r="H5" s="7"/>
      <c r="I5" s="7"/>
      <c r="J5" s="103"/>
      <c r="L5" s="64" t="s">
        <v>7</v>
      </c>
      <c r="M5" s="16">
        <f>J29</f>
        <v>0</v>
      </c>
    </row>
    <row r="6" spans="1:13" ht="22.5" customHeight="1">
      <c r="B6" s="88"/>
      <c r="C6" s="21"/>
      <c r="D6" s="21"/>
      <c r="E6" s="91"/>
      <c r="G6" s="100"/>
      <c r="H6" s="7"/>
      <c r="I6" s="8"/>
      <c r="J6" s="104"/>
      <c r="L6" s="65" t="s">
        <v>117</v>
      </c>
      <c r="M6" s="60">
        <f>M4-M5</f>
        <v>0</v>
      </c>
    </row>
    <row r="7" spans="1:13" ht="22.5" customHeight="1" thickBot="1">
      <c r="B7" s="88"/>
      <c r="C7" s="21"/>
      <c r="D7" s="21"/>
      <c r="E7" s="91"/>
      <c r="G7" s="100"/>
      <c r="H7" s="7"/>
      <c r="I7" s="8"/>
      <c r="J7" s="104"/>
      <c r="L7" s="66" t="s">
        <v>18</v>
      </c>
      <c r="M7" s="59">
        <f>'11月'!M8</f>
        <v>0</v>
      </c>
    </row>
    <row r="8" spans="1:13" ht="22.5" customHeight="1" thickTop="1">
      <c r="B8" s="88"/>
      <c r="C8" s="21"/>
      <c r="D8" s="21"/>
      <c r="E8" s="91"/>
      <c r="G8" s="100"/>
      <c r="H8" s="7"/>
      <c r="I8" s="8"/>
      <c r="J8" s="104"/>
      <c r="L8" s="14" t="s">
        <v>8</v>
      </c>
      <c r="M8" s="58">
        <f>M6+M7</f>
        <v>0</v>
      </c>
    </row>
    <row r="9" spans="1:13" ht="22.5" customHeight="1">
      <c r="B9" s="88"/>
      <c r="C9" s="21"/>
      <c r="D9" s="6"/>
      <c r="E9" s="92"/>
      <c r="G9" s="100"/>
      <c r="H9" s="7"/>
      <c r="I9" s="8"/>
      <c r="J9" s="104"/>
      <c r="L9" s="61"/>
      <c r="M9" s="62"/>
    </row>
    <row r="10" spans="1:13" ht="22.5" customHeight="1">
      <c r="B10" s="89"/>
      <c r="C10" s="21"/>
      <c r="D10" s="6"/>
      <c r="E10" s="92"/>
      <c r="G10" s="100"/>
      <c r="H10" s="7"/>
      <c r="I10" s="8"/>
      <c r="J10" s="104"/>
      <c r="L10" s="13" t="s">
        <v>19</v>
      </c>
    </row>
    <row r="11" spans="1:13" ht="22.5" customHeight="1">
      <c r="B11" s="89"/>
      <c r="C11" s="21"/>
      <c r="D11" s="6"/>
      <c r="E11" s="92"/>
      <c r="G11" s="100"/>
      <c r="H11" s="7"/>
      <c r="I11" s="8"/>
      <c r="J11" s="104"/>
      <c r="L11" s="118" t="s">
        <v>23</v>
      </c>
      <c r="M11" s="118"/>
    </row>
    <row r="12" spans="1:13" ht="22.5" customHeight="1">
      <c r="B12" s="89"/>
      <c r="C12" s="21"/>
      <c r="D12" s="6"/>
      <c r="E12" s="92"/>
      <c r="G12" s="100"/>
      <c r="H12" s="7"/>
      <c r="I12" s="8"/>
      <c r="J12" s="104"/>
      <c r="L12" s="17" t="str">
        <f>初期設定!B13</f>
        <v>給料</v>
      </c>
      <c r="M12" s="19">
        <f t="shared" ref="M12:M18" si="0">SUMIF(C$5:C$13, L12,E$5:E$13 )</f>
        <v>0</v>
      </c>
    </row>
    <row r="13" spans="1:13" ht="22.5" customHeight="1">
      <c r="B13" s="96"/>
      <c r="C13" s="21"/>
      <c r="D13" s="98"/>
      <c r="E13" s="99"/>
      <c r="G13" s="100"/>
      <c r="H13" s="7"/>
      <c r="I13" s="8"/>
      <c r="J13" s="104"/>
      <c r="L13" s="17" t="str">
        <f>初期設定!B14</f>
        <v>賞与</v>
      </c>
      <c r="M13" s="19">
        <f t="shared" si="0"/>
        <v>0</v>
      </c>
    </row>
    <row r="14" spans="1:13" ht="22.5" customHeight="1">
      <c r="B14" s="119" t="s">
        <v>6</v>
      </c>
      <c r="C14" s="119"/>
      <c r="D14" s="119"/>
      <c r="E14" s="36">
        <f>SUM(E5:E13)</f>
        <v>0</v>
      </c>
      <c r="G14" s="100"/>
      <c r="H14" s="7"/>
      <c r="I14" s="8"/>
      <c r="J14" s="104"/>
      <c r="L14" s="18" t="str">
        <f>初期設定!B15</f>
        <v>その他</v>
      </c>
      <c r="M14" s="19">
        <f t="shared" si="0"/>
        <v>0</v>
      </c>
    </row>
    <row r="15" spans="1:13" ht="22.5" customHeight="1">
      <c r="G15" s="100"/>
      <c r="H15" s="7"/>
      <c r="I15" s="8"/>
      <c r="J15" s="104"/>
      <c r="L15" s="18" t="str">
        <f>初期設定!B16</f>
        <v>予備1</v>
      </c>
      <c r="M15" s="19">
        <f t="shared" si="0"/>
        <v>0</v>
      </c>
    </row>
    <row r="16" spans="1:13" ht="22.5" customHeight="1">
      <c r="G16" s="100"/>
      <c r="H16" s="7"/>
      <c r="I16" s="8"/>
      <c r="J16" s="104"/>
      <c r="L16" s="18" t="str">
        <f>初期設定!B17</f>
        <v>予備2</v>
      </c>
      <c r="M16" s="19">
        <f t="shared" si="0"/>
        <v>0</v>
      </c>
    </row>
    <row r="17" spans="7:13" ht="22.5" customHeight="1">
      <c r="G17" s="102"/>
      <c r="H17" s="7"/>
      <c r="I17" s="8"/>
      <c r="J17" s="104"/>
      <c r="L17" s="18" t="str">
        <f>初期設定!B18</f>
        <v>予備3</v>
      </c>
      <c r="M17" s="19">
        <f t="shared" si="0"/>
        <v>0</v>
      </c>
    </row>
    <row r="18" spans="7:13" ht="22.5" customHeight="1">
      <c r="G18" s="102"/>
      <c r="H18" s="7"/>
      <c r="I18" s="8"/>
      <c r="J18" s="104"/>
      <c r="L18" s="18" t="str">
        <f>初期設定!B19</f>
        <v>予備4</v>
      </c>
      <c r="M18" s="19">
        <f t="shared" si="0"/>
        <v>0</v>
      </c>
    </row>
    <row r="19" spans="7:13" ht="22.5" customHeight="1">
      <c r="G19" s="102"/>
      <c r="H19" s="7"/>
      <c r="I19" s="8"/>
      <c r="J19" s="104"/>
      <c r="L19" s="120" t="s">
        <v>22</v>
      </c>
      <c r="M19" s="120"/>
    </row>
    <row r="20" spans="7:13" ht="22.5" customHeight="1">
      <c r="G20" s="102"/>
      <c r="H20" s="7"/>
      <c r="I20" s="8"/>
      <c r="J20" s="104"/>
      <c r="L20" s="32" t="str">
        <f>初期設定!B22</f>
        <v>食費</v>
      </c>
      <c r="M20" s="19">
        <f>SUMIF(H$5:H$28, L20,J$5:J$28 )</f>
        <v>0</v>
      </c>
    </row>
    <row r="21" spans="7:13" ht="22.5" customHeight="1">
      <c r="G21" s="102"/>
      <c r="H21" s="7"/>
      <c r="I21" s="8"/>
      <c r="J21" s="104"/>
      <c r="L21" s="32" t="str">
        <f>初期設定!B23</f>
        <v>日用品</v>
      </c>
      <c r="M21" s="19">
        <f t="shared" ref="M21:M37" si="1">SUMIF(H$5:H$28, L21,J$5:J$28 )</f>
        <v>0</v>
      </c>
    </row>
    <row r="22" spans="7:13" ht="22.5" customHeight="1">
      <c r="G22" s="102"/>
      <c r="H22" s="7"/>
      <c r="I22" s="8"/>
      <c r="J22" s="104"/>
      <c r="L22" s="32" t="str">
        <f>初期設定!B24</f>
        <v>衣服</v>
      </c>
      <c r="M22" s="19">
        <f t="shared" si="1"/>
        <v>0</v>
      </c>
    </row>
    <row r="23" spans="7:13" ht="22.5" customHeight="1">
      <c r="G23" s="102"/>
      <c r="H23" s="7"/>
      <c r="I23" s="8"/>
      <c r="J23" s="104"/>
      <c r="L23" s="32" t="str">
        <f>初期設定!B25</f>
        <v>交際費</v>
      </c>
      <c r="M23" s="19">
        <f t="shared" si="1"/>
        <v>0</v>
      </c>
    </row>
    <row r="24" spans="7:13" ht="22.5" customHeight="1">
      <c r="G24" s="102"/>
      <c r="H24" s="7"/>
      <c r="I24" s="8"/>
      <c r="J24" s="104"/>
      <c r="L24" s="32" t="str">
        <f>初期設定!B26</f>
        <v>医療費</v>
      </c>
      <c r="M24" s="19">
        <f t="shared" si="1"/>
        <v>0</v>
      </c>
    </row>
    <row r="25" spans="7:13" ht="22.5" customHeight="1">
      <c r="G25" s="102"/>
      <c r="H25" s="7"/>
      <c r="I25" s="8"/>
      <c r="J25" s="104"/>
      <c r="L25" s="32" t="str">
        <f>初期設定!B27</f>
        <v>教育費</v>
      </c>
      <c r="M25" s="19">
        <f t="shared" si="1"/>
        <v>0</v>
      </c>
    </row>
    <row r="26" spans="7:13" ht="22.5" customHeight="1">
      <c r="G26" s="102"/>
      <c r="H26" s="7"/>
      <c r="I26" s="8"/>
      <c r="J26" s="104"/>
      <c r="L26" s="32" t="str">
        <f>初期設定!B28</f>
        <v>光熱費</v>
      </c>
      <c r="M26" s="19">
        <f t="shared" si="1"/>
        <v>0</v>
      </c>
    </row>
    <row r="27" spans="7:13" ht="22.5" customHeight="1">
      <c r="G27" s="102"/>
      <c r="H27" s="7"/>
      <c r="I27" s="8"/>
      <c r="J27" s="104"/>
      <c r="L27" s="32" t="str">
        <f>初期設定!B29</f>
        <v>交通費</v>
      </c>
      <c r="M27" s="19">
        <f t="shared" si="1"/>
        <v>0</v>
      </c>
    </row>
    <row r="28" spans="7:13" ht="22.5" customHeight="1">
      <c r="G28" s="109"/>
      <c r="H28" s="7"/>
      <c r="I28" s="85"/>
      <c r="J28" s="108"/>
      <c r="L28" s="32" t="str">
        <f>初期設定!B30</f>
        <v>通信費</v>
      </c>
      <c r="M28" s="19">
        <f t="shared" si="1"/>
        <v>0</v>
      </c>
    </row>
    <row r="29" spans="7:13" ht="22.5" customHeight="1">
      <c r="G29" s="71" t="s">
        <v>7</v>
      </c>
      <c r="H29" s="71"/>
      <c r="I29" s="71"/>
      <c r="J29" s="37">
        <f>SUM(J5:J28)</f>
        <v>0</v>
      </c>
      <c r="L29" s="32" t="str">
        <f>初期設定!B31</f>
        <v>住居費</v>
      </c>
      <c r="M29" s="19">
        <f t="shared" si="1"/>
        <v>0</v>
      </c>
    </row>
    <row r="30" spans="7:13" ht="22.5" customHeight="1">
      <c r="L30" s="32" t="str">
        <f>初期設定!B32</f>
        <v>税金</v>
      </c>
      <c r="M30" s="19">
        <f t="shared" si="1"/>
        <v>0</v>
      </c>
    </row>
    <row r="31" spans="7:13" ht="22.5" customHeight="1">
      <c r="L31" s="32" t="str">
        <f>初期設定!B33</f>
        <v>保険料</v>
      </c>
      <c r="M31" s="19">
        <f t="shared" si="1"/>
        <v>0</v>
      </c>
    </row>
    <row r="32" spans="7:13" ht="22.5" customHeight="1">
      <c r="L32" s="32" t="str">
        <f>初期設定!B34</f>
        <v>車両費</v>
      </c>
      <c r="M32" s="19">
        <f t="shared" si="1"/>
        <v>0</v>
      </c>
    </row>
    <row r="33" spans="12:13" ht="22.5" customHeight="1">
      <c r="L33" s="32" t="str">
        <f>初期設定!B35</f>
        <v>その他</v>
      </c>
      <c r="M33" s="19">
        <f t="shared" si="1"/>
        <v>0</v>
      </c>
    </row>
    <row r="34" spans="12:13" ht="22.5" customHeight="1">
      <c r="L34" s="32" t="str">
        <f>初期設定!B36</f>
        <v>予備1</v>
      </c>
      <c r="M34" s="19">
        <f t="shared" si="1"/>
        <v>0</v>
      </c>
    </row>
    <row r="35" spans="12:13" ht="22.5" customHeight="1">
      <c r="L35" s="32" t="str">
        <f>初期設定!B37</f>
        <v>予備2</v>
      </c>
      <c r="M35" s="19">
        <f t="shared" si="1"/>
        <v>0</v>
      </c>
    </row>
    <row r="36" spans="12:13" ht="22.5" customHeight="1">
      <c r="L36" s="32" t="str">
        <f>初期設定!B38</f>
        <v>予備3</v>
      </c>
      <c r="M36" s="19">
        <f t="shared" si="1"/>
        <v>0</v>
      </c>
    </row>
    <row r="37" spans="12:13" ht="22.5" customHeight="1">
      <c r="L37" s="32" t="str">
        <f>初期設定!B39</f>
        <v>予備4</v>
      </c>
      <c r="M37" s="19">
        <f t="shared" si="1"/>
        <v>0</v>
      </c>
    </row>
  </sheetData>
  <mergeCells count="4">
    <mergeCell ref="B1:C1"/>
    <mergeCell ref="L11:M11"/>
    <mergeCell ref="B14:D14"/>
    <mergeCell ref="L19:M19"/>
  </mergeCells>
  <phoneticPr fontId="1"/>
  <pageMargins left="0.7" right="0.7" top="0.75" bottom="0.75" header="0.3" footer="0.3"/>
  <pageSetup paperSize="9" orientation="portrait" horizontalDpi="1200" verticalDpi="1200"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初期設定!$B$13:$B$19</xm:f>
          </x14:formula1>
          <xm:sqref>C5:C13</xm:sqref>
        </x14:dataValidation>
        <x14:dataValidation type="list" allowBlank="1" showInputMessage="1" showErrorMessage="1">
          <x14:formula1>
            <xm:f>初期設定!$B$22:$B$39</xm:f>
          </x14:formula1>
          <xm:sqref>H5:H28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showGridLines="0" workbookViewId="0">
      <selection activeCell="I8" sqref="I8"/>
    </sheetView>
  </sheetViews>
  <sheetFormatPr defaultColWidth="12.85546875" defaultRowHeight="22.5" customHeight="1"/>
  <cols>
    <col min="1" max="1" width="13.42578125" customWidth="1"/>
    <col min="14" max="14" width="14.28515625" customWidth="1"/>
  </cols>
  <sheetData>
    <row r="1" spans="1:14" ht="32.25" customHeight="1">
      <c r="A1" s="9" t="s">
        <v>118</v>
      </c>
    </row>
    <row r="2" spans="1:14" s="1" customFormat="1" ht="22.5" customHeight="1">
      <c r="A2" s="42"/>
      <c r="B2" s="122">
        <f>初期設定!$B$4</f>
        <v>2021</v>
      </c>
      <c r="C2" s="122"/>
      <c r="D2" s="122"/>
      <c r="E2" s="122"/>
      <c r="F2" s="122"/>
      <c r="G2" s="122"/>
      <c r="H2" s="122"/>
      <c r="I2" s="122"/>
      <c r="J2" s="122"/>
      <c r="K2" s="122"/>
      <c r="L2" s="122"/>
      <c r="M2" s="122"/>
      <c r="N2" s="123" t="s">
        <v>106</v>
      </c>
    </row>
    <row r="3" spans="1:14" s="1" customFormat="1" ht="22.5" customHeight="1">
      <c r="A3" s="43"/>
      <c r="B3" s="41" t="s">
        <v>94</v>
      </c>
      <c r="C3" s="41" t="s">
        <v>95</v>
      </c>
      <c r="D3" s="41" t="s">
        <v>96</v>
      </c>
      <c r="E3" s="41" t="s">
        <v>97</v>
      </c>
      <c r="F3" s="41" t="s">
        <v>98</v>
      </c>
      <c r="G3" s="41" t="s">
        <v>99</v>
      </c>
      <c r="H3" s="41" t="s">
        <v>100</v>
      </c>
      <c r="I3" s="41" t="s">
        <v>101</v>
      </c>
      <c r="J3" s="41" t="s">
        <v>102</v>
      </c>
      <c r="K3" s="41" t="s">
        <v>103</v>
      </c>
      <c r="L3" s="41" t="s">
        <v>104</v>
      </c>
      <c r="M3" s="41" t="s">
        <v>105</v>
      </c>
      <c r="N3" s="123"/>
    </row>
    <row r="4" spans="1:14" ht="22.5" customHeight="1">
      <c r="A4" s="44" t="s">
        <v>110</v>
      </c>
      <c r="B4" s="45">
        <f>'1月'!$M$4</f>
        <v>0</v>
      </c>
      <c r="C4" s="45">
        <f>'2月'!$M$4</f>
        <v>0</v>
      </c>
      <c r="D4" s="45">
        <f>'3月'!$M$4</f>
        <v>0</v>
      </c>
      <c r="E4" s="45">
        <f>'4月'!$M$4</f>
        <v>0</v>
      </c>
      <c r="F4" s="45">
        <f>'5月'!$M$4</f>
        <v>0</v>
      </c>
      <c r="G4" s="45">
        <f>'6月'!$M$4</f>
        <v>0</v>
      </c>
      <c r="H4" s="45">
        <f>'7月'!$M$4</f>
        <v>0</v>
      </c>
      <c r="I4" s="45">
        <f>'8月'!$M$4</f>
        <v>0</v>
      </c>
      <c r="J4" s="45">
        <f>'9月'!$M$4</f>
        <v>0</v>
      </c>
      <c r="K4" s="45">
        <f>'10月'!$M$4</f>
        <v>0</v>
      </c>
      <c r="L4" s="45">
        <f>'11月'!$M$4</f>
        <v>0</v>
      </c>
      <c r="M4" s="45">
        <f>'12月'!$M$4</f>
        <v>0</v>
      </c>
      <c r="N4" s="45">
        <f>SUM(B4:M4)</f>
        <v>0</v>
      </c>
    </row>
    <row r="5" spans="1:14" ht="22.5" customHeight="1" thickBot="1">
      <c r="A5" s="67" t="s">
        <v>111</v>
      </c>
      <c r="B5" s="68">
        <f>'1月'!$M$5</f>
        <v>0</v>
      </c>
      <c r="C5" s="68">
        <f>'2月'!$M$5</f>
        <v>0</v>
      </c>
      <c r="D5" s="68">
        <f>'3月'!$M$5</f>
        <v>0</v>
      </c>
      <c r="E5" s="68">
        <f>'4月'!$M$5</f>
        <v>0</v>
      </c>
      <c r="F5" s="68">
        <f>'5月'!$M$5</f>
        <v>0</v>
      </c>
      <c r="G5" s="68">
        <f>'6月'!$M$5</f>
        <v>0</v>
      </c>
      <c r="H5" s="68">
        <f>'7月'!$M$5</f>
        <v>0</v>
      </c>
      <c r="I5" s="68">
        <f>'8月'!$M$5</f>
        <v>0</v>
      </c>
      <c r="J5" s="68">
        <f>'9月'!$M$5</f>
        <v>0</v>
      </c>
      <c r="K5" s="68">
        <f>'10月'!$M$5</f>
        <v>0</v>
      </c>
      <c r="L5" s="68">
        <f>'11月'!$M$5</f>
        <v>0</v>
      </c>
      <c r="M5" s="68">
        <f>'12月'!$M$5</f>
        <v>0</v>
      </c>
      <c r="N5" s="68">
        <f>SUM(B5:M5)</f>
        <v>0</v>
      </c>
    </row>
    <row r="6" spans="1:14" ht="22.5" customHeight="1" thickTop="1">
      <c r="A6" s="69" t="s">
        <v>107</v>
      </c>
      <c r="B6" s="70">
        <f t="shared" ref="B6:M6" si="0">B4-B5</f>
        <v>0</v>
      </c>
      <c r="C6" s="70">
        <f t="shared" si="0"/>
        <v>0</v>
      </c>
      <c r="D6" s="70">
        <f t="shared" si="0"/>
        <v>0</v>
      </c>
      <c r="E6" s="70">
        <f t="shared" si="0"/>
        <v>0</v>
      </c>
      <c r="F6" s="70">
        <f t="shared" si="0"/>
        <v>0</v>
      </c>
      <c r="G6" s="70">
        <f t="shared" si="0"/>
        <v>0</v>
      </c>
      <c r="H6" s="70">
        <f t="shared" si="0"/>
        <v>0</v>
      </c>
      <c r="I6" s="70">
        <f t="shared" si="0"/>
        <v>0</v>
      </c>
      <c r="J6" s="70">
        <f t="shared" si="0"/>
        <v>0</v>
      </c>
      <c r="K6" s="70">
        <f t="shared" si="0"/>
        <v>0</v>
      </c>
      <c r="L6" s="70">
        <f t="shared" si="0"/>
        <v>0</v>
      </c>
      <c r="M6" s="70">
        <f t="shared" si="0"/>
        <v>0</v>
      </c>
      <c r="N6" s="70">
        <f>N4-N5</f>
        <v>0</v>
      </c>
    </row>
    <row r="7" spans="1:14" ht="22.5" customHeight="1">
      <c r="A7" s="46" t="s">
        <v>108</v>
      </c>
      <c r="B7" s="48">
        <f>初期設定!B8</f>
        <v>0</v>
      </c>
      <c r="C7" s="48">
        <f t="shared" ref="C7:M7" si="1">B8</f>
        <v>0</v>
      </c>
      <c r="D7" s="48">
        <f t="shared" si="1"/>
        <v>0</v>
      </c>
      <c r="E7" s="48">
        <f t="shared" si="1"/>
        <v>0</v>
      </c>
      <c r="F7" s="48">
        <f t="shared" si="1"/>
        <v>0</v>
      </c>
      <c r="G7" s="48">
        <f t="shared" si="1"/>
        <v>0</v>
      </c>
      <c r="H7" s="48">
        <f t="shared" si="1"/>
        <v>0</v>
      </c>
      <c r="I7" s="48">
        <f t="shared" si="1"/>
        <v>0</v>
      </c>
      <c r="J7" s="48">
        <f t="shared" si="1"/>
        <v>0</v>
      </c>
      <c r="K7" s="48">
        <f t="shared" si="1"/>
        <v>0</v>
      </c>
      <c r="L7" s="48">
        <f t="shared" si="1"/>
        <v>0</v>
      </c>
      <c r="M7" s="48">
        <f t="shared" si="1"/>
        <v>0</v>
      </c>
      <c r="N7" s="48"/>
    </row>
    <row r="8" spans="1:14" ht="22.5" customHeight="1">
      <c r="A8" s="47" t="s">
        <v>109</v>
      </c>
      <c r="B8" s="49">
        <f t="shared" ref="B8:M8" si="2">B6+B7</f>
        <v>0</v>
      </c>
      <c r="C8" s="49">
        <f t="shared" si="2"/>
        <v>0</v>
      </c>
      <c r="D8" s="49">
        <f t="shared" si="2"/>
        <v>0</v>
      </c>
      <c r="E8" s="49">
        <f t="shared" si="2"/>
        <v>0</v>
      </c>
      <c r="F8" s="49">
        <f t="shared" si="2"/>
        <v>0</v>
      </c>
      <c r="G8" s="49">
        <f t="shared" si="2"/>
        <v>0</v>
      </c>
      <c r="H8" s="49">
        <f t="shared" si="2"/>
        <v>0</v>
      </c>
      <c r="I8" s="49">
        <f t="shared" si="2"/>
        <v>0</v>
      </c>
      <c r="J8" s="49">
        <f t="shared" si="2"/>
        <v>0</v>
      </c>
      <c r="K8" s="49">
        <f t="shared" si="2"/>
        <v>0</v>
      </c>
      <c r="L8" s="49">
        <f t="shared" si="2"/>
        <v>0</v>
      </c>
      <c r="M8" s="49">
        <f t="shared" si="2"/>
        <v>0</v>
      </c>
      <c r="N8" s="49"/>
    </row>
    <row r="11" spans="1:14" ht="32.25" customHeight="1"/>
  </sheetData>
  <mergeCells count="2">
    <mergeCell ref="B2:M2"/>
    <mergeCell ref="N2:N3"/>
  </mergeCells>
  <phoneticPr fontId="1"/>
  <pageMargins left="0.11811023622047245" right="0.11811023622047245" top="0.15748031496062992" bottom="0.15748031496062992" header="0.31496062992125984" footer="0.31496062992125984"/>
  <pageSetup paperSize="9" scale="81" orientation="landscape"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showGridLines="0" workbookViewId="0"/>
  </sheetViews>
  <sheetFormatPr defaultColWidth="12.85546875" defaultRowHeight="22.5" customHeight="1"/>
  <sheetData>
    <row r="1" spans="1:14" ht="32.25" customHeight="1">
      <c r="A1" s="9" t="s">
        <v>119</v>
      </c>
      <c r="N1" s="78" t="s">
        <v>120</v>
      </c>
    </row>
    <row r="2" spans="1:14" ht="19.5" customHeight="1">
      <c r="A2" s="128" t="s">
        <v>0</v>
      </c>
      <c r="B2" s="126">
        <f>初期設定!$B$4</f>
        <v>2021</v>
      </c>
      <c r="C2" s="126"/>
      <c r="D2" s="126"/>
      <c r="E2" s="126"/>
      <c r="F2" s="126"/>
      <c r="G2" s="126"/>
      <c r="H2" s="126"/>
      <c r="I2" s="126"/>
      <c r="J2" s="126"/>
      <c r="K2" s="126"/>
      <c r="L2" s="126"/>
      <c r="M2" s="126"/>
      <c r="N2" s="127" t="s">
        <v>106</v>
      </c>
    </row>
    <row r="3" spans="1:14" ht="19.5" customHeight="1">
      <c r="A3" s="129"/>
      <c r="B3" s="79" t="s">
        <v>94</v>
      </c>
      <c r="C3" s="79" t="s">
        <v>95</v>
      </c>
      <c r="D3" s="79" t="s">
        <v>96</v>
      </c>
      <c r="E3" s="79" t="s">
        <v>97</v>
      </c>
      <c r="F3" s="79" t="s">
        <v>98</v>
      </c>
      <c r="G3" s="79" t="s">
        <v>99</v>
      </c>
      <c r="H3" s="79" t="s">
        <v>100</v>
      </c>
      <c r="I3" s="79" t="s">
        <v>101</v>
      </c>
      <c r="J3" s="79" t="s">
        <v>102</v>
      </c>
      <c r="K3" s="79" t="s">
        <v>103</v>
      </c>
      <c r="L3" s="79" t="s">
        <v>104</v>
      </c>
      <c r="M3" s="79" t="s">
        <v>105</v>
      </c>
      <c r="N3" s="127"/>
    </row>
    <row r="4" spans="1:14" ht="19.5" customHeight="1">
      <c r="A4" s="52" t="str">
        <f>初期設定!B13</f>
        <v>給料</v>
      </c>
      <c r="B4" s="72">
        <f>'1月'!$M$12</f>
        <v>0</v>
      </c>
      <c r="C4" s="72">
        <f>'2月'!$M$12</f>
        <v>0</v>
      </c>
      <c r="D4" s="72">
        <f>'3月'!$M$12</f>
        <v>0</v>
      </c>
      <c r="E4" s="72">
        <f>'4月'!$M$12</f>
        <v>0</v>
      </c>
      <c r="F4" s="72">
        <f>'5月'!$M$12</f>
        <v>0</v>
      </c>
      <c r="G4" s="72">
        <f>'6月'!$M$12</f>
        <v>0</v>
      </c>
      <c r="H4" s="72">
        <f>'7月'!$M$12</f>
        <v>0</v>
      </c>
      <c r="I4" s="72">
        <f>'8月'!$M$12</f>
        <v>0</v>
      </c>
      <c r="J4" s="72">
        <f>'9月'!$M$12</f>
        <v>0</v>
      </c>
      <c r="K4" s="72">
        <f>'10月'!$M$12</f>
        <v>0</v>
      </c>
      <c r="L4" s="72">
        <f>'11月'!$M$12</f>
        <v>0</v>
      </c>
      <c r="M4" s="72">
        <f>'12月'!$M$12</f>
        <v>0</v>
      </c>
      <c r="N4" s="72">
        <f>SUM(B4:M4)</f>
        <v>0</v>
      </c>
    </row>
    <row r="5" spans="1:14" ht="19.5" customHeight="1">
      <c r="A5" s="52" t="str">
        <f>初期設定!B14</f>
        <v>賞与</v>
      </c>
      <c r="B5" s="72">
        <f>'1月'!$M$13</f>
        <v>0</v>
      </c>
      <c r="C5" s="72">
        <f>'2月'!$M$13</f>
        <v>0</v>
      </c>
      <c r="D5" s="72">
        <f>'3月'!$M$13</f>
        <v>0</v>
      </c>
      <c r="E5" s="72">
        <f>'4月'!$M$13</f>
        <v>0</v>
      </c>
      <c r="F5" s="72">
        <f>'5月'!$M$13</f>
        <v>0</v>
      </c>
      <c r="G5" s="72">
        <f>'6月'!$M$13</f>
        <v>0</v>
      </c>
      <c r="H5" s="72">
        <f>'7月'!$M$13</f>
        <v>0</v>
      </c>
      <c r="I5" s="72">
        <f>'8月'!$M$13</f>
        <v>0</v>
      </c>
      <c r="J5" s="72">
        <f>'9月'!$M$13</f>
        <v>0</v>
      </c>
      <c r="K5" s="72">
        <f>'10月'!$M$13</f>
        <v>0</v>
      </c>
      <c r="L5" s="72">
        <f>'11月'!$M$13</f>
        <v>0</v>
      </c>
      <c r="M5" s="72">
        <f>'12月'!$M$13</f>
        <v>0</v>
      </c>
      <c r="N5" s="72">
        <f t="shared" ref="N5:N10" si="0">SUM(B5:M5)</f>
        <v>0</v>
      </c>
    </row>
    <row r="6" spans="1:14" ht="19.5" customHeight="1">
      <c r="A6" s="52" t="str">
        <f>初期設定!B15</f>
        <v>その他</v>
      </c>
      <c r="B6" s="72">
        <f>'1月'!$M$14</f>
        <v>0</v>
      </c>
      <c r="C6" s="72">
        <f>'2月'!$M$14</f>
        <v>0</v>
      </c>
      <c r="D6" s="72">
        <f>'3月'!$M$14</f>
        <v>0</v>
      </c>
      <c r="E6" s="72">
        <f>'4月'!$M$14</f>
        <v>0</v>
      </c>
      <c r="F6" s="72">
        <f>'5月'!$M$14</f>
        <v>0</v>
      </c>
      <c r="G6" s="72">
        <f>'6月'!$M$14</f>
        <v>0</v>
      </c>
      <c r="H6" s="72">
        <f>'7月'!$M$14</f>
        <v>0</v>
      </c>
      <c r="I6" s="72">
        <f>'8月'!$M$14</f>
        <v>0</v>
      </c>
      <c r="J6" s="72">
        <f>'9月'!$M$14</f>
        <v>0</v>
      </c>
      <c r="K6" s="72">
        <f>'10月'!$M$14</f>
        <v>0</v>
      </c>
      <c r="L6" s="72">
        <f>'11月'!$M$14</f>
        <v>0</v>
      </c>
      <c r="M6" s="72">
        <f>'12月'!$M$14</f>
        <v>0</v>
      </c>
      <c r="N6" s="72">
        <f t="shared" si="0"/>
        <v>0</v>
      </c>
    </row>
    <row r="7" spans="1:14" ht="19.5" customHeight="1">
      <c r="A7" s="52" t="str">
        <f>初期設定!B16</f>
        <v>予備1</v>
      </c>
      <c r="B7" s="72">
        <f>'1月'!$M$15</f>
        <v>0</v>
      </c>
      <c r="C7" s="72">
        <f>'2月'!$M$15</f>
        <v>0</v>
      </c>
      <c r="D7" s="72">
        <f>'3月'!$M$15</f>
        <v>0</v>
      </c>
      <c r="E7" s="72">
        <f>'4月'!$M$15</f>
        <v>0</v>
      </c>
      <c r="F7" s="72">
        <f>'5月'!$M$15</f>
        <v>0</v>
      </c>
      <c r="G7" s="72">
        <f>'6月'!$M$15</f>
        <v>0</v>
      </c>
      <c r="H7" s="72">
        <f>'7月'!$M$15</f>
        <v>0</v>
      </c>
      <c r="I7" s="72">
        <f>'8月'!$M$15</f>
        <v>0</v>
      </c>
      <c r="J7" s="72">
        <f>'9月'!$M$15</f>
        <v>0</v>
      </c>
      <c r="K7" s="72">
        <f>'10月'!$M$15</f>
        <v>0</v>
      </c>
      <c r="L7" s="72">
        <f>'11月'!$M$15</f>
        <v>0</v>
      </c>
      <c r="M7" s="72">
        <f>'12月'!$M$15</f>
        <v>0</v>
      </c>
      <c r="N7" s="72">
        <f t="shared" si="0"/>
        <v>0</v>
      </c>
    </row>
    <row r="8" spans="1:14" ht="19.5" customHeight="1">
      <c r="A8" s="52" t="str">
        <f>初期設定!B17</f>
        <v>予備2</v>
      </c>
      <c r="B8" s="72">
        <f>'1月'!$M$16</f>
        <v>0</v>
      </c>
      <c r="C8" s="72">
        <f>'2月'!$M$16</f>
        <v>0</v>
      </c>
      <c r="D8" s="72">
        <f>'3月'!$M$16</f>
        <v>0</v>
      </c>
      <c r="E8" s="72">
        <f>'4月'!$M$16</f>
        <v>0</v>
      </c>
      <c r="F8" s="72">
        <f>'5月'!$M$16</f>
        <v>0</v>
      </c>
      <c r="G8" s="72">
        <f>'6月'!$M$16</f>
        <v>0</v>
      </c>
      <c r="H8" s="72">
        <f>'7月'!$M$16</f>
        <v>0</v>
      </c>
      <c r="I8" s="72">
        <f>'8月'!$M$16</f>
        <v>0</v>
      </c>
      <c r="J8" s="72">
        <f>'9月'!$M$16</f>
        <v>0</v>
      </c>
      <c r="K8" s="72">
        <f>'10月'!$M$16</f>
        <v>0</v>
      </c>
      <c r="L8" s="72">
        <f>'11月'!$M$16</f>
        <v>0</v>
      </c>
      <c r="M8" s="72">
        <f>'12月'!$M$16</f>
        <v>0</v>
      </c>
      <c r="N8" s="72">
        <f t="shared" si="0"/>
        <v>0</v>
      </c>
    </row>
    <row r="9" spans="1:14" ht="19.5" customHeight="1">
      <c r="A9" s="52" t="str">
        <f>初期設定!B18</f>
        <v>予備3</v>
      </c>
      <c r="B9" s="72">
        <f>'1月'!$M$17</f>
        <v>0</v>
      </c>
      <c r="C9" s="72">
        <f>'2月'!$M$17</f>
        <v>0</v>
      </c>
      <c r="D9" s="72">
        <f>'3月'!$M$17</f>
        <v>0</v>
      </c>
      <c r="E9" s="72">
        <f>'4月'!$M$17</f>
        <v>0</v>
      </c>
      <c r="F9" s="72">
        <f>'5月'!$M$17</f>
        <v>0</v>
      </c>
      <c r="G9" s="72">
        <f>'6月'!$M$17</f>
        <v>0</v>
      </c>
      <c r="H9" s="72">
        <f>'7月'!$M$17</f>
        <v>0</v>
      </c>
      <c r="I9" s="72">
        <f>'8月'!$M$17</f>
        <v>0</v>
      </c>
      <c r="J9" s="72">
        <f>'9月'!$M$17</f>
        <v>0</v>
      </c>
      <c r="K9" s="72">
        <f>'10月'!$M$17</f>
        <v>0</v>
      </c>
      <c r="L9" s="72">
        <f>'11月'!$M$17</f>
        <v>0</v>
      </c>
      <c r="M9" s="72">
        <f>'12月'!$M$17</f>
        <v>0</v>
      </c>
      <c r="N9" s="72">
        <f t="shared" si="0"/>
        <v>0</v>
      </c>
    </row>
    <row r="10" spans="1:14" ht="19.5" customHeight="1">
      <c r="A10" s="52" t="str">
        <f>初期設定!B19</f>
        <v>予備4</v>
      </c>
      <c r="B10" s="72">
        <f>'1月'!$M$18</f>
        <v>0</v>
      </c>
      <c r="C10" s="72">
        <f>'2月'!$M$18</f>
        <v>0</v>
      </c>
      <c r="D10" s="72">
        <f>'3月'!$M$18</f>
        <v>0</v>
      </c>
      <c r="E10" s="72">
        <f>'4月'!$M$18</f>
        <v>0</v>
      </c>
      <c r="F10" s="72">
        <f>'5月'!$M$18</f>
        <v>0</v>
      </c>
      <c r="G10" s="72">
        <f>'6月'!$M$18</f>
        <v>0</v>
      </c>
      <c r="H10" s="72">
        <f>'7月'!$M$18</f>
        <v>0</v>
      </c>
      <c r="I10" s="72">
        <f>'8月'!$M$18</f>
        <v>0</v>
      </c>
      <c r="J10" s="72">
        <f>'9月'!$M$18</f>
        <v>0</v>
      </c>
      <c r="K10" s="72">
        <f>'10月'!$M$18</f>
        <v>0</v>
      </c>
      <c r="L10" s="72">
        <f>'11月'!$M$18</f>
        <v>0</v>
      </c>
      <c r="M10" s="72">
        <f>'12月'!$M$18</f>
        <v>0</v>
      </c>
      <c r="N10" s="72">
        <f t="shared" si="0"/>
        <v>0</v>
      </c>
    </row>
    <row r="11" spans="1:14" ht="19.5" customHeight="1">
      <c r="A11" s="53" t="s">
        <v>71</v>
      </c>
      <c r="B11" s="73">
        <f>SUM(B4:B10)</f>
        <v>0</v>
      </c>
      <c r="C11" s="73">
        <f t="shared" ref="C11:N11" si="1">SUM(C4:C10)</f>
        <v>0</v>
      </c>
      <c r="D11" s="73">
        <f t="shared" si="1"/>
        <v>0</v>
      </c>
      <c r="E11" s="73">
        <f t="shared" si="1"/>
        <v>0</v>
      </c>
      <c r="F11" s="73">
        <f t="shared" si="1"/>
        <v>0</v>
      </c>
      <c r="G11" s="73">
        <f t="shared" si="1"/>
        <v>0</v>
      </c>
      <c r="H11" s="73">
        <f t="shared" si="1"/>
        <v>0</v>
      </c>
      <c r="I11" s="73">
        <f t="shared" si="1"/>
        <v>0</v>
      </c>
      <c r="J11" s="73">
        <f t="shared" si="1"/>
        <v>0</v>
      </c>
      <c r="K11" s="73">
        <f t="shared" si="1"/>
        <v>0</v>
      </c>
      <c r="L11" s="73">
        <f t="shared" si="1"/>
        <v>0</v>
      </c>
      <c r="M11" s="73">
        <f t="shared" si="1"/>
        <v>0</v>
      </c>
      <c r="N11" s="73">
        <f t="shared" si="1"/>
        <v>0</v>
      </c>
    </row>
    <row r="12" spans="1:14" ht="19.5" customHeight="1">
      <c r="A12" s="124" t="s">
        <v>5</v>
      </c>
      <c r="B12" s="122">
        <f>初期設定!$B$4</f>
        <v>2021</v>
      </c>
      <c r="C12" s="122"/>
      <c r="D12" s="122"/>
      <c r="E12" s="122"/>
      <c r="F12" s="122"/>
      <c r="G12" s="122"/>
      <c r="H12" s="122"/>
      <c r="I12" s="122"/>
      <c r="J12" s="122"/>
      <c r="K12" s="122"/>
      <c r="L12" s="122"/>
      <c r="M12" s="122"/>
      <c r="N12" s="123" t="s">
        <v>106</v>
      </c>
    </row>
    <row r="13" spans="1:14" ht="19.5" customHeight="1">
      <c r="A13" s="125"/>
      <c r="B13" s="41" t="s">
        <v>94</v>
      </c>
      <c r="C13" s="41" t="s">
        <v>95</v>
      </c>
      <c r="D13" s="41" t="s">
        <v>96</v>
      </c>
      <c r="E13" s="41" t="s">
        <v>97</v>
      </c>
      <c r="F13" s="41" t="s">
        <v>98</v>
      </c>
      <c r="G13" s="41" t="s">
        <v>99</v>
      </c>
      <c r="H13" s="41" t="s">
        <v>100</v>
      </c>
      <c r="I13" s="41" t="s">
        <v>101</v>
      </c>
      <c r="J13" s="41" t="s">
        <v>102</v>
      </c>
      <c r="K13" s="41" t="s">
        <v>103</v>
      </c>
      <c r="L13" s="41" t="s">
        <v>104</v>
      </c>
      <c r="M13" s="41" t="s">
        <v>105</v>
      </c>
      <c r="N13" s="123"/>
    </row>
    <row r="14" spans="1:14" ht="19.5" customHeight="1">
      <c r="A14" s="52" t="str">
        <f>初期設定!B22</f>
        <v>食費</v>
      </c>
      <c r="B14" s="72">
        <f>'1月'!M20</f>
        <v>0</v>
      </c>
      <c r="C14" s="72">
        <f>'2月'!M20</f>
        <v>0</v>
      </c>
      <c r="D14" s="72">
        <f>'3月'!M20</f>
        <v>0</v>
      </c>
      <c r="E14" s="72">
        <f>'4月'!M20</f>
        <v>0</v>
      </c>
      <c r="F14" s="72">
        <f>'5月'!M20</f>
        <v>0</v>
      </c>
      <c r="G14" s="72">
        <f>'6月'!M20</f>
        <v>0</v>
      </c>
      <c r="H14" s="72">
        <f>'7月'!M20</f>
        <v>0</v>
      </c>
      <c r="I14" s="72">
        <f>'8月'!M20</f>
        <v>0</v>
      </c>
      <c r="J14" s="72">
        <f>'9月'!M20</f>
        <v>0</v>
      </c>
      <c r="K14" s="72">
        <f>'10月'!M20</f>
        <v>0</v>
      </c>
      <c r="L14" s="72">
        <f>'11月'!M20</f>
        <v>0</v>
      </c>
      <c r="M14" s="72">
        <f>'12月'!M20</f>
        <v>0</v>
      </c>
      <c r="N14" s="72">
        <f>SUM(B14:M14)</f>
        <v>0</v>
      </c>
    </row>
    <row r="15" spans="1:14" ht="19.5" customHeight="1">
      <c r="A15" s="52" t="str">
        <f>初期設定!B23</f>
        <v>日用品</v>
      </c>
      <c r="B15" s="72">
        <f>'1月'!M21</f>
        <v>0</v>
      </c>
      <c r="C15" s="72">
        <f>'2月'!M21</f>
        <v>0</v>
      </c>
      <c r="D15" s="72">
        <f>'3月'!M21</f>
        <v>0</v>
      </c>
      <c r="E15" s="72">
        <f>'4月'!M21</f>
        <v>0</v>
      </c>
      <c r="F15" s="72">
        <f>'5月'!M21</f>
        <v>0</v>
      </c>
      <c r="G15" s="72">
        <f>'6月'!M21</f>
        <v>0</v>
      </c>
      <c r="H15" s="72">
        <f>'7月'!M21</f>
        <v>0</v>
      </c>
      <c r="I15" s="72">
        <f>'8月'!M21</f>
        <v>0</v>
      </c>
      <c r="J15" s="72">
        <f>'9月'!M21</f>
        <v>0</v>
      </c>
      <c r="K15" s="72">
        <f>'10月'!M21</f>
        <v>0</v>
      </c>
      <c r="L15" s="72">
        <f>'11月'!M21</f>
        <v>0</v>
      </c>
      <c r="M15" s="72">
        <f>'12月'!M21</f>
        <v>0</v>
      </c>
      <c r="N15" s="72">
        <f t="shared" ref="N15:N31" si="2">SUM(B15:M15)</f>
        <v>0</v>
      </c>
    </row>
    <row r="16" spans="1:14" ht="19.5" customHeight="1">
      <c r="A16" s="52" t="str">
        <f>初期設定!B24</f>
        <v>衣服</v>
      </c>
      <c r="B16" s="72">
        <f>'1月'!M22</f>
        <v>0</v>
      </c>
      <c r="C16" s="72">
        <f>'2月'!M22</f>
        <v>0</v>
      </c>
      <c r="D16" s="72">
        <f>'3月'!M22</f>
        <v>0</v>
      </c>
      <c r="E16" s="72">
        <f>'4月'!M22</f>
        <v>0</v>
      </c>
      <c r="F16" s="72">
        <f>'5月'!M22</f>
        <v>0</v>
      </c>
      <c r="G16" s="72">
        <f>'6月'!M22</f>
        <v>0</v>
      </c>
      <c r="H16" s="72">
        <f>'7月'!M22</f>
        <v>0</v>
      </c>
      <c r="I16" s="72">
        <f>'8月'!M22</f>
        <v>0</v>
      </c>
      <c r="J16" s="72">
        <f>'9月'!M22</f>
        <v>0</v>
      </c>
      <c r="K16" s="72">
        <f>'10月'!M22</f>
        <v>0</v>
      </c>
      <c r="L16" s="72">
        <f>'11月'!M22</f>
        <v>0</v>
      </c>
      <c r="M16" s="72">
        <f>'12月'!M22</f>
        <v>0</v>
      </c>
      <c r="N16" s="72">
        <f t="shared" si="2"/>
        <v>0</v>
      </c>
    </row>
    <row r="17" spans="1:14" ht="19.5" customHeight="1">
      <c r="A17" s="52" t="str">
        <f>初期設定!B25</f>
        <v>交際費</v>
      </c>
      <c r="B17" s="72">
        <f>'1月'!M23</f>
        <v>0</v>
      </c>
      <c r="C17" s="72">
        <f>'2月'!M23</f>
        <v>0</v>
      </c>
      <c r="D17" s="72">
        <f>'3月'!M23</f>
        <v>0</v>
      </c>
      <c r="E17" s="72">
        <f>'4月'!M23</f>
        <v>0</v>
      </c>
      <c r="F17" s="72">
        <f>'5月'!M23</f>
        <v>0</v>
      </c>
      <c r="G17" s="72">
        <f>'6月'!M23</f>
        <v>0</v>
      </c>
      <c r="H17" s="72">
        <f>'7月'!M23</f>
        <v>0</v>
      </c>
      <c r="I17" s="72">
        <f>'8月'!M23</f>
        <v>0</v>
      </c>
      <c r="J17" s="72">
        <f>'9月'!M23</f>
        <v>0</v>
      </c>
      <c r="K17" s="72">
        <f>'10月'!M23</f>
        <v>0</v>
      </c>
      <c r="L17" s="72">
        <f>'11月'!M23</f>
        <v>0</v>
      </c>
      <c r="M17" s="72">
        <f>'12月'!M23</f>
        <v>0</v>
      </c>
      <c r="N17" s="72">
        <f t="shared" si="2"/>
        <v>0</v>
      </c>
    </row>
    <row r="18" spans="1:14" ht="19.5" customHeight="1">
      <c r="A18" s="52" t="str">
        <f>初期設定!B26</f>
        <v>医療費</v>
      </c>
      <c r="B18" s="72">
        <f>'1月'!M24</f>
        <v>0</v>
      </c>
      <c r="C18" s="72">
        <f>'2月'!M24</f>
        <v>0</v>
      </c>
      <c r="D18" s="72">
        <f>'3月'!M24</f>
        <v>0</v>
      </c>
      <c r="E18" s="72">
        <f>'4月'!M24</f>
        <v>0</v>
      </c>
      <c r="F18" s="72">
        <f>'5月'!M24</f>
        <v>0</v>
      </c>
      <c r="G18" s="72">
        <f>'6月'!M24</f>
        <v>0</v>
      </c>
      <c r="H18" s="72">
        <f>'7月'!M24</f>
        <v>0</v>
      </c>
      <c r="I18" s="72">
        <f>'8月'!M24</f>
        <v>0</v>
      </c>
      <c r="J18" s="72">
        <f>'9月'!M24</f>
        <v>0</v>
      </c>
      <c r="K18" s="72">
        <f>'10月'!M24</f>
        <v>0</v>
      </c>
      <c r="L18" s="72">
        <f>'11月'!M24</f>
        <v>0</v>
      </c>
      <c r="M18" s="72">
        <f>'12月'!M24</f>
        <v>0</v>
      </c>
      <c r="N18" s="72">
        <f t="shared" si="2"/>
        <v>0</v>
      </c>
    </row>
    <row r="19" spans="1:14" ht="19.5" customHeight="1">
      <c r="A19" s="52" t="str">
        <f>初期設定!B27</f>
        <v>教育費</v>
      </c>
      <c r="B19" s="72">
        <f>'1月'!M25</f>
        <v>0</v>
      </c>
      <c r="C19" s="72">
        <f>'2月'!M25</f>
        <v>0</v>
      </c>
      <c r="D19" s="72">
        <f>'3月'!M25</f>
        <v>0</v>
      </c>
      <c r="E19" s="72">
        <f>'4月'!M25</f>
        <v>0</v>
      </c>
      <c r="F19" s="72">
        <f>'5月'!M25</f>
        <v>0</v>
      </c>
      <c r="G19" s="72">
        <f>'6月'!M25</f>
        <v>0</v>
      </c>
      <c r="H19" s="72">
        <f>'7月'!M25</f>
        <v>0</v>
      </c>
      <c r="I19" s="72">
        <f>'8月'!M25</f>
        <v>0</v>
      </c>
      <c r="J19" s="72">
        <f>'9月'!M25</f>
        <v>0</v>
      </c>
      <c r="K19" s="72">
        <f>'10月'!M25</f>
        <v>0</v>
      </c>
      <c r="L19" s="72">
        <f>'11月'!M25</f>
        <v>0</v>
      </c>
      <c r="M19" s="72">
        <f>'12月'!M25</f>
        <v>0</v>
      </c>
      <c r="N19" s="72">
        <f t="shared" si="2"/>
        <v>0</v>
      </c>
    </row>
    <row r="20" spans="1:14" ht="19.5" customHeight="1">
      <c r="A20" s="52" t="str">
        <f>初期設定!B28</f>
        <v>光熱費</v>
      </c>
      <c r="B20" s="72">
        <f>'1月'!M26</f>
        <v>0</v>
      </c>
      <c r="C20" s="72">
        <f>'2月'!M26</f>
        <v>0</v>
      </c>
      <c r="D20" s="72">
        <f>'3月'!M26</f>
        <v>0</v>
      </c>
      <c r="E20" s="72">
        <f>'4月'!M26</f>
        <v>0</v>
      </c>
      <c r="F20" s="72">
        <f>'5月'!M26</f>
        <v>0</v>
      </c>
      <c r="G20" s="72">
        <f>'6月'!M26</f>
        <v>0</v>
      </c>
      <c r="H20" s="72">
        <f>'7月'!M26</f>
        <v>0</v>
      </c>
      <c r="I20" s="72">
        <f>'8月'!M26</f>
        <v>0</v>
      </c>
      <c r="J20" s="72">
        <f>'9月'!M26</f>
        <v>0</v>
      </c>
      <c r="K20" s="72">
        <f>'10月'!M26</f>
        <v>0</v>
      </c>
      <c r="L20" s="72">
        <f>'11月'!M26</f>
        <v>0</v>
      </c>
      <c r="M20" s="72">
        <f>'12月'!M26</f>
        <v>0</v>
      </c>
      <c r="N20" s="72">
        <f t="shared" si="2"/>
        <v>0</v>
      </c>
    </row>
    <row r="21" spans="1:14" ht="19.5" customHeight="1">
      <c r="A21" s="52" t="str">
        <f>初期設定!B29</f>
        <v>交通費</v>
      </c>
      <c r="B21" s="72">
        <f>'1月'!M27</f>
        <v>0</v>
      </c>
      <c r="C21" s="72">
        <f>'2月'!M27</f>
        <v>0</v>
      </c>
      <c r="D21" s="72">
        <f>'3月'!M27</f>
        <v>0</v>
      </c>
      <c r="E21" s="72">
        <f>'4月'!M27</f>
        <v>0</v>
      </c>
      <c r="F21" s="72">
        <f>'5月'!M27</f>
        <v>0</v>
      </c>
      <c r="G21" s="72">
        <f>'6月'!M27</f>
        <v>0</v>
      </c>
      <c r="H21" s="72">
        <f>'7月'!M27</f>
        <v>0</v>
      </c>
      <c r="I21" s="72">
        <f>'8月'!M27</f>
        <v>0</v>
      </c>
      <c r="J21" s="72">
        <f>'9月'!M27</f>
        <v>0</v>
      </c>
      <c r="K21" s="72">
        <f>'10月'!M27</f>
        <v>0</v>
      </c>
      <c r="L21" s="72">
        <f>'11月'!M27</f>
        <v>0</v>
      </c>
      <c r="M21" s="72">
        <f>'12月'!M27</f>
        <v>0</v>
      </c>
      <c r="N21" s="72">
        <f t="shared" si="2"/>
        <v>0</v>
      </c>
    </row>
    <row r="22" spans="1:14" ht="19.5" customHeight="1">
      <c r="A22" s="52" t="str">
        <f>初期設定!B30</f>
        <v>通信費</v>
      </c>
      <c r="B22" s="72">
        <f>'1月'!M28</f>
        <v>0</v>
      </c>
      <c r="C22" s="72">
        <f>'2月'!M28</f>
        <v>0</v>
      </c>
      <c r="D22" s="72">
        <f>'3月'!M28</f>
        <v>0</v>
      </c>
      <c r="E22" s="72">
        <f>'4月'!M28</f>
        <v>0</v>
      </c>
      <c r="F22" s="72">
        <f>'5月'!M28</f>
        <v>0</v>
      </c>
      <c r="G22" s="72">
        <f>'6月'!M28</f>
        <v>0</v>
      </c>
      <c r="H22" s="72">
        <f>'7月'!M28</f>
        <v>0</v>
      </c>
      <c r="I22" s="72">
        <f>'8月'!M28</f>
        <v>0</v>
      </c>
      <c r="J22" s="72">
        <f>'9月'!M28</f>
        <v>0</v>
      </c>
      <c r="K22" s="72">
        <f>'10月'!M28</f>
        <v>0</v>
      </c>
      <c r="L22" s="72">
        <f>'11月'!M28</f>
        <v>0</v>
      </c>
      <c r="M22" s="72">
        <f>'12月'!M28</f>
        <v>0</v>
      </c>
      <c r="N22" s="72">
        <f t="shared" si="2"/>
        <v>0</v>
      </c>
    </row>
    <row r="23" spans="1:14" ht="19.5" customHeight="1">
      <c r="A23" s="52" t="str">
        <f>初期設定!B31</f>
        <v>住居費</v>
      </c>
      <c r="B23" s="72">
        <f>'1月'!M29</f>
        <v>0</v>
      </c>
      <c r="C23" s="72">
        <f>'2月'!M29</f>
        <v>0</v>
      </c>
      <c r="D23" s="72">
        <f>'3月'!M29</f>
        <v>0</v>
      </c>
      <c r="E23" s="72">
        <f>'4月'!M29</f>
        <v>0</v>
      </c>
      <c r="F23" s="72">
        <f>'5月'!M29</f>
        <v>0</v>
      </c>
      <c r="G23" s="72">
        <f>'6月'!M29</f>
        <v>0</v>
      </c>
      <c r="H23" s="72">
        <f>'7月'!M29</f>
        <v>0</v>
      </c>
      <c r="I23" s="72">
        <f>'8月'!M29</f>
        <v>0</v>
      </c>
      <c r="J23" s="72">
        <f>'9月'!M29</f>
        <v>0</v>
      </c>
      <c r="K23" s="72">
        <f>'10月'!M29</f>
        <v>0</v>
      </c>
      <c r="L23" s="72">
        <f>'11月'!M29</f>
        <v>0</v>
      </c>
      <c r="M23" s="72">
        <f>'12月'!M29</f>
        <v>0</v>
      </c>
      <c r="N23" s="72">
        <f t="shared" si="2"/>
        <v>0</v>
      </c>
    </row>
    <row r="24" spans="1:14" ht="19.5" customHeight="1">
      <c r="A24" s="52" t="str">
        <f>初期設定!B32</f>
        <v>税金</v>
      </c>
      <c r="B24" s="72">
        <f>'1月'!M30</f>
        <v>0</v>
      </c>
      <c r="C24" s="72">
        <f>'2月'!M30</f>
        <v>0</v>
      </c>
      <c r="D24" s="72">
        <f>'3月'!M30</f>
        <v>0</v>
      </c>
      <c r="E24" s="72">
        <f>'4月'!M30</f>
        <v>0</v>
      </c>
      <c r="F24" s="72">
        <f>'5月'!M30</f>
        <v>0</v>
      </c>
      <c r="G24" s="72">
        <f>'6月'!M30</f>
        <v>0</v>
      </c>
      <c r="H24" s="72">
        <f>'7月'!M30</f>
        <v>0</v>
      </c>
      <c r="I24" s="72">
        <f>'8月'!M30</f>
        <v>0</v>
      </c>
      <c r="J24" s="72">
        <f>'9月'!M30</f>
        <v>0</v>
      </c>
      <c r="K24" s="72">
        <f>'10月'!M30</f>
        <v>0</v>
      </c>
      <c r="L24" s="72">
        <f>'11月'!M30</f>
        <v>0</v>
      </c>
      <c r="M24" s="72">
        <f>'12月'!M30</f>
        <v>0</v>
      </c>
      <c r="N24" s="72">
        <f t="shared" si="2"/>
        <v>0</v>
      </c>
    </row>
    <row r="25" spans="1:14" ht="19.5" customHeight="1">
      <c r="A25" s="52" t="str">
        <f>初期設定!B33</f>
        <v>保険料</v>
      </c>
      <c r="B25" s="72">
        <f>'1月'!M31</f>
        <v>0</v>
      </c>
      <c r="C25" s="72">
        <f>'2月'!M31</f>
        <v>0</v>
      </c>
      <c r="D25" s="72">
        <f>'3月'!M31</f>
        <v>0</v>
      </c>
      <c r="E25" s="72">
        <f>'4月'!M31</f>
        <v>0</v>
      </c>
      <c r="F25" s="72">
        <f>'5月'!M31</f>
        <v>0</v>
      </c>
      <c r="G25" s="72">
        <f>'6月'!M31</f>
        <v>0</v>
      </c>
      <c r="H25" s="72">
        <f>'7月'!M31</f>
        <v>0</v>
      </c>
      <c r="I25" s="72">
        <f>'8月'!M31</f>
        <v>0</v>
      </c>
      <c r="J25" s="72">
        <f>'9月'!M31</f>
        <v>0</v>
      </c>
      <c r="K25" s="72">
        <f>'10月'!M31</f>
        <v>0</v>
      </c>
      <c r="L25" s="72">
        <f>'11月'!M31</f>
        <v>0</v>
      </c>
      <c r="M25" s="72">
        <f>'12月'!M31</f>
        <v>0</v>
      </c>
      <c r="N25" s="72">
        <f t="shared" si="2"/>
        <v>0</v>
      </c>
    </row>
    <row r="26" spans="1:14" ht="19.5" customHeight="1">
      <c r="A26" s="52" t="str">
        <f>初期設定!B34</f>
        <v>車両費</v>
      </c>
      <c r="B26" s="72">
        <f>'1月'!M32</f>
        <v>0</v>
      </c>
      <c r="C26" s="72">
        <f>'2月'!M32</f>
        <v>0</v>
      </c>
      <c r="D26" s="72">
        <f>'3月'!M32</f>
        <v>0</v>
      </c>
      <c r="E26" s="72">
        <f>'4月'!M32</f>
        <v>0</v>
      </c>
      <c r="F26" s="72">
        <f>'5月'!M32</f>
        <v>0</v>
      </c>
      <c r="G26" s="72">
        <f>'6月'!M32</f>
        <v>0</v>
      </c>
      <c r="H26" s="72">
        <f>'7月'!M32</f>
        <v>0</v>
      </c>
      <c r="I26" s="72">
        <f>'8月'!M32</f>
        <v>0</v>
      </c>
      <c r="J26" s="72">
        <f>'9月'!M32</f>
        <v>0</v>
      </c>
      <c r="K26" s="72">
        <f>'10月'!M32</f>
        <v>0</v>
      </c>
      <c r="L26" s="72">
        <f>'11月'!M32</f>
        <v>0</v>
      </c>
      <c r="M26" s="72">
        <f>'12月'!M32</f>
        <v>0</v>
      </c>
      <c r="N26" s="72">
        <f t="shared" si="2"/>
        <v>0</v>
      </c>
    </row>
    <row r="27" spans="1:14" ht="19.5" customHeight="1">
      <c r="A27" s="52" t="str">
        <f>初期設定!B35</f>
        <v>その他</v>
      </c>
      <c r="B27" s="72">
        <f>'1月'!M33</f>
        <v>0</v>
      </c>
      <c r="C27" s="72">
        <f>'2月'!M33</f>
        <v>0</v>
      </c>
      <c r="D27" s="72">
        <f>'3月'!M33</f>
        <v>0</v>
      </c>
      <c r="E27" s="72">
        <f>'4月'!M33</f>
        <v>0</v>
      </c>
      <c r="F27" s="72">
        <f>'5月'!M33</f>
        <v>0</v>
      </c>
      <c r="G27" s="72">
        <f>'6月'!M33</f>
        <v>0</v>
      </c>
      <c r="H27" s="72">
        <f>'7月'!M33</f>
        <v>0</v>
      </c>
      <c r="I27" s="72">
        <f>'8月'!M33</f>
        <v>0</v>
      </c>
      <c r="J27" s="72">
        <f>'9月'!M33</f>
        <v>0</v>
      </c>
      <c r="K27" s="72">
        <f>'10月'!M33</f>
        <v>0</v>
      </c>
      <c r="L27" s="72">
        <f>'11月'!M33</f>
        <v>0</v>
      </c>
      <c r="M27" s="72">
        <f>'12月'!M33</f>
        <v>0</v>
      </c>
      <c r="N27" s="72">
        <f t="shared" si="2"/>
        <v>0</v>
      </c>
    </row>
    <row r="28" spans="1:14" ht="19.5" customHeight="1">
      <c r="A28" s="52" t="str">
        <f>初期設定!B36</f>
        <v>予備1</v>
      </c>
      <c r="B28" s="72">
        <f>'1月'!M34</f>
        <v>0</v>
      </c>
      <c r="C28" s="72">
        <f>'2月'!M34</f>
        <v>0</v>
      </c>
      <c r="D28" s="72">
        <f>'3月'!M34</f>
        <v>0</v>
      </c>
      <c r="E28" s="72">
        <f>'4月'!M34</f>
        <v>0</v>
      </c>
      <c r="F28" s="72">
        <f>'5月'!M34</f>
        <v>0</v>
      </c>
      <c r="G28" s="72">
        <f>'6月'!M34</f>
        <v>0</v>
      </c>
      <c r="H28" s="72">
        <f>'7月'!M34</f>
        <v>0</v>
      </c>
      <c r="I28" s="72">
        <f>'8月'!M34</f>
        <v>0</v>
      </c>
      <c r="J28" s="72">
        <f>'9月'!M34</f>
        <v>0</v>
      </c>
      <c r="K28" s="72">
        <f>'10月'!M34</f>
        <v>0</v>
      </c>
      <c r="L28" s="72">
        <f>'11月'!M34</f>
        <v>0</v>
      </c>
      <c r="M28" s="72">
        <f>'12月'!M34</f>
        <v>0</v>
      </c>
      <c r="N28" s="72">
        <f t="shared" si="2"/>
        <v>0</v>
      </c>
    </row>
    <row r="29" spans="1:14" ht="19.5" customHeight="1">
      <c r="A29" s="52" t="str">
        <f>初期設定!B37</f>
        <v>予備2</v>
      </c>
      <c r="B29" s="72">
        <f>'1月'!M35</f>
        <v>0</v>
      </c>
      <c r="C29" s="72">
        <f>'2月'!M35</f>
        <v>0</v>
      </c>
      <c r="D29" s="72">
        <f>'3月'!M35</f>
        <v>0</v>
      </c>
      <c r="E29" s="72">
        <f>'4月'!M35</f>
        <v>0</v>
      </c>
      <c r="F29" s="72">
        <f>'5月'!M35</f>
        <v>0</v>
      </c>
      <c r="G29" s="72">
        <f>'6月'!M35</f>
        <v>0</v>
      </c>
      <c r="H29" s="72">
        <f>'7月'!M35</f>
        <v>0</v>
      </c>
      <c r="I29" s="72">
        <f>'8月'!M35</f>
        <v>0</v>
      </c>
      <c r="J29" s="72">
        <f>'9月'!M35</f>
        <v>0</v>
      </c>
      <c r="K29" s="72">
        <f>'10月'!M35</f>
        <v>0</v>
      </c>
      <c r="L29" s="72">
        <f>'11月'!M35</f>
        <v>0</v>
      </c>
      <c r="M29" s="72">
        <f>'12月'!M35</f>
        <v>0</v>
      </c>
      <c r="N29" s="72">
        <f t="shared" si="2"/>
        <v>0</v>
      </c>
    </row>
    <row r="30" spans="1:14" ht="19.5" customHeight="1">
      <c r="A30" s="52" t="str">
        <f>初期設定!B38</f>
        <v>予備3</v>
      </c>
      <c r="B30" s="72">
        <f>'1月'!M36</f>
        <v>0</v>
      </c>
      <c r="C30" s="72">
        <f>'2月'!M36</f>
        <v>0</v>
      </c>
      <c r="D30" s="72">
        <f>'3月'!M36</f>
        <v>0</v>
      </c>
      <c r="E30" s="72">
        <f>'4月'!M36</f>
        <v>0</v>
      </c>
      <c r="F30" s="72">
        <f>'5月'!M36</f>
        <v>0</v>
      </c>
      <c r="G30" s="72">
        <f>'6月'!M36</f>
        <v>0</v>
      </c>
      <c r="H30" s="72">
        <f>'7月'!M36</f>
        <v>0</v>
      </c>
      <c r="I30" s="72">
        <f>'8月'!M36</f>
        <v>0</v>
      </c>
      <c r="J30" s="72">
        <f>'9月'!M36</f>
        <v>0</v>
      </c>
      <c r="K30" s="72">
        <f>'10月'!M36</f>
        <v>0</v>
      </c>
      <c r="L30" s="72">
        <f>'11月'!M36</f>
        <v>0</v>
      </c>
      <c r="M30" s="72">
        <f>'12月'!M36</f>
        <v>0</v>
      </c>
      <c r="N30" s="72">
        <f t="shared" si="2"/>
        <v>0</v>
      </c>
    </row>
    <row r="31" spans="1:14" ht="19.5" customHeight="1">
      <c r="A31" s="52" t="str">
        <f>初期設定!B39</f>
        <v>予備4</v>
      </c>
      <c r="B31" s="72">
        <f>'1月'!M37</f>
        <v>0</v>
      </c>
      <c r="C31" s="72">
        <f>'2月'!M37</f>
        <v>0</v>
      </c>
      <c r="D31" s="72">
        <f>'3月'!M37</f>
        <v>0</v>
      </c>
      <c r="E31" s="72">
        <f>'4月'!M37</f>
        <v>0</v>
      </c>
      <c r="F31" s="72">
        <f>'5月'!M37</f>
        <v>0</v>
      </c>
      <c r="G31" s="72">
        <f>'6月'!M37</f>
        <v>0</v>
      </c>
      <c r="H31" s="72">
        <f>'7月'!M37</f>
        <v>0</v>
      </c>
      <c r="I31" s="72">
        <f>'8月'!M37</f>
        <v>0</v>
      </c>
      <c r="J31" s="72">
        <f>'9月'!M37</f>
        <v>0</v>
      </c>
      <c r="K31" s="72">
        <f>'10月'!M37</f>
        <v>0</v>
      </c>
      <c r="L31" s="72">
        <f>'11月'!M37</f>
        <v>0</v>
      </c>
      <c r="M31" s="72">
        <f>'12月'!M37</f>
        <v>0</v>
      </c>
      <c r="N31" s="72">
        <f t="shared" si="2"/>
        <v>0</v>
      </c>
    </row>
    <row r="32" spans="1:14" ht="19.5" customHeight="1" thickBot="1">
      <c r="A32" s="54" t="s">
        <v>72</v>
      </c>
      <c r="B32" s="74">
        <f>SUM(B14:B31)</f>
        <v>0</v>
      </c>
      <c r="C32" s="74">
        <f>SUM(C14:C31)</f>
        <v>0</v>
      </c>
      <c r="D32" s="74">
        <f t="shared" ref="D32:N32" si="3">SUM(D14:D31)</f>
        <v>0</v>
      </c>
      <c r="E32" s="74">
        <f t="shared" si="3"/>
        <v>0</v>
      </c>
      <c r="F32" s="74">
        <f t="shared" si="3"/>
        <v>0</v>
      </c>
      <c r="G32" s="74">
        <f t="shared" si="3"/>
        <v>0</v>
      </c>
      <c r="H32" s="74">
        <f t="shared" si="3"/>
        <v>0</v>
      </c>
      <c r="I32" s="74">
        <f t="shared" si="3"/>
        <v>0</v>
      </c>
      <c r="J32" s="74">
        <f t="shared" si="3"/>
        <v>0</v>
      </c>
      <c r="K32" s="74">
        <f t="shared" si="3"/>
        <v>0</v>
      </c>
      <c r="L32" s="74">
        <f t="shared" si="3"/>
        <v>0</v>
      </c>
      <c r="M32" s="74">
        <f t="shared" si="3"/>
        <v>0</v>
      </c>
      <c r="N32" s="74">
        <f t="shared" si="3"/>
        <v>0</v>
      </c>
    </row>
    <row r="33" spans="1:14" ht="19.5" customHeight="1" thickTop="1">
      <c r="A33" s="55" t="s">
        <v>117</v>
      </c>
      <c r="B33" s="75">
        <f>B11-B32</f>
        <v>0</v>
      </c>
      <c r="C33" s="75">
        <f t="shared" ref="C33:M33" si="4">C11-C32</f>
        <v>0</v>
      </c>
      <c r="D33" s="75">
        <f t="shared" si="4"/>
        <v>0</v>
      </c>
      <c r="E33" s="75">
        <f t="shared" si="4"/>
        <v>0</v>
      </c>
      <c r="F33" s="75">
        <f t="shared" si="4"/>
        <v>0</v>
      </c>
      <c r="G33" s="75">
        <f t="shared" si="4"/>
        <v>0</v>
      </c>
      <c r="H33" s="75">
        <f t="shared" si="4"/>
        <v>0</v>
      </c>
      <c r="I33" s="75">
        <f t="shared" si="4"/>
        <v>0</v>
      </c>
      <c r="J33" s="75">
        <f t="shared" si="4"/>
        <v>0</v>
      </c>
      <c r="K33" s="75">
        <f t="shared" si="4"/>
        <v>0</v>
      </c>
      <c r="L33" s="75">
        <f t="shared" si="4"/>
        <v>0</v>
      </c>
      <c r="M33" s="75">
        <f t="shared" si="4"/>
        <v>0</v>
      </c>
      <c r="N33" s="75">
        <f>N11-N32</f>
        <v>0</v>
      </c>
    </row>
    <row r="34" spans="1:14" ht="19.5" customHeight="1">
      <c r="A34" s="57" t="s">
        <v>108</v>
      </c>
      <c r="B34" s="76">
        <f>初期設定!B8</f>
        <v>0</v>
      </c>
      <c r="C34" s="76">
        <f>'2月'!$M$7</f>
        <v>0</v>
      </c>
      <c r="D34" s="76">
        <f>'3月'!$M$7</f>
        <v>0</v>
      </c>
      <c r="E34" s="76">
        <f>'4月'!$M$7</f>
        <v>0</v>
      </c>
      <c r="F34" s="76">
        <f>'5月'!$M$7</f>
        <v>0</v>
      </c>
      <c r="G34" s="76">
        <f>'6月'!$M$7</f>
        <v>0</v>
      </c>
      <c r="H34" s="76">
        <f>'7月'!$M$7</f>
        <v>0</v>
      </c>
      <c r="I34" s="76">
        <f>'8月'!$M$7</f>
        <v>0</v>
      </c>
      <c r="J34" s="76">
        <f>'9月'!$M$7</f>
        <v>0</v>
      </c>
      <c r="K34" s="76">
        <f>'10月'!$M$7</f>
        <v>0</v>
      </c>
      <c r="L34" s="76">
        <f>'11月'!$M$7</f>
        <v>0</v>
      </c>
      <c r="M34" s="76">
        <f>'12月'!$M$7</f>
        <v>0</v>
      </c>
      <c r="N34" s="76"/>
    </row>
    <row r="35" spans="1:14" ht="19.5" customHeight="1">
      <c r="A35" s="56" t="s">
        <v>109</v>
      </c>
      <c r="B35" s="77">
        <f>B33+B34</f>
        <v>0</v>
      </c>
      <c r="C35" s="77">
        <f t="shared" ref="C35:M35" si="5">C33+C34</f>
        <v>0</v>
      </c>
      <c r="D35" s="77">
        <f t="shared" si="5"/>
        <v>0</v>
      </c>
      <c r="E35" s="77">
        <f t="shared" si="5"/>
        <v>0</v>
      </c>
      <c r="F35" s="77">
        <f t="shared" si="5"/>
        <v>0</v>
      </c>
      <c r="G35" s="77">
        <f t="shared" si="5"/>
        <v>0</v>
      </c>
      <c r="H35" s="77">
        <f t="shared" si="5"/>
        <v>0</v>
      </c>
      <c r="I35" s="77">
        <f t="shared" si="5"/>
        <v>0</v>
      </c>
      <c r="J35" s="77">
        <f t="shared" si="5"/>
        <v>0</v>
      </c>
      <c r="K35" s="77">
        <f t="shared" si="5"/>
        <v>0</v>
      </c>
      <c r="L35" s="77">
        <f t="shared" si="5"/>
        <v>0</v>
      </c>
      <c r="M35" s="77">
        <f t="shared" si="5"/>
        <v>0</v>
      </c>
      <c r="N35" s="77"/>
    </row>
  </sheetData>
  <mergeCells count="6">
    <mergeCell ref="A12:A13"/>
    <mergeCell ref="B12:M12"/>
    <mergeCell ref="N12:N13"/>
    <mergeCell ref="B2:M2"/>
    <mergeCell ref="N2:N3"/>
    <mergeCell ref="A2:A3"/>
  </mergeCells>
  <phoneticPr fontId="1"/>
  <pageMargins left="0.11811023622047245" right="0.11811023622047245" top="0.15748031496062992" bottom="0.15748031496062992" header="0.31496062992125984" footer="0.31496062992125984"/>
  <pageSetup paperSize="9" scale="82"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zoomScale="80" zoomScaleNormal="80" workbookViewId="0"/>
  </sheetViews>
  <sheetFormatPr defaultRowHeight="22.5" customHeight="1"/>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9.7109375" customWidth="1"/>
  </cols>
  <sheetData>
    <row r="1" spans="1:13" ht="29.25" customHeight="1">
      <c r="B1" s="117">
        <v>43678</v>
      </c>
      <c r="C1" s="117"/>
      <c r="D1" s="2"/>
      <c r="E1" s="3"/>
      <c r="J1" s="4"/>
    </row>
    <row r="2" spans="1:13" ht="15" customHeight="1">
      <c r="B2" s="10"/>
      <c r="E2" s="4"/>
      <c r="J2" s="4"/>
    </row>
    <row r="3" spans="1:13" ht="22.5" customHeight="1">
      <c r="B3" s="11" t="s">
        <v>16</v>
      </c>
      <c r="E3" s="4"/>
      <c r="G3" s="13" t="s">
        <v>17</v>
      </c>
      <c r="J3" s="4"/>
      <c r="L3" s="13" t="s">
        <v>20</v>
      </c>
    </row>
    <row r="4" spans="1:13" ht="22.5" customHeight="1">
      <c r="A4" s="1"/>
      <c r="B4" s="93" t="s">
        <v>1</v>
      </c>
      <c r="C4" s="94" t="s">
        <v>2</v>
      </c>
      <c r="D4" s="94" t="s">
        <v>3</v>
      </c>
      <c r="E4" s="95" t="s">
        <v>4</v>
      </c>
      <c r="G4" s="80" t="s">
        <v>1</v>
      </c>
      <c r="H4" s="81" t="s">
        <v>2</v>
      </c>
      <c r="I4" s="81" t="s">
        <v>3</v>
      </c>
      <c r="J4" s="82" t="s">
        <v>4</v>
      </c>
      <c r="L4" s="63" t="s">
        <v>6</v>
      </c>
      <c r="M4" s="15">
        <f>E14</f>
        <v>445000</v>
      </c>
    </row>
    <row r="5" spans="1:13" ht="22.5" customHeight="1" thickBot="1">
      <c r="B5" s="87">
        <v>43697</v>
      </c>
      <c r="C5" s="20" t="s">
        <v>9</v>
      </c>
      <c r="D5" s="20" t="s">
        <v>121</v>
      </c>
      <c r="E5" s="90">
        <v>300000</v>
      </c>
      <c r="G5" s="22">
        <v>44044</v>
      </c>
      <c r="H5" s="7" t="s">
        <v>10</v>
      </c>
      <c r="I5" s="7" t="s">
        <v>56</v>
      </c>
      <c r="J5" s="23">
        <v>3200</v>
      </c>
      <c r="L5" s="64" t="s">
        <v>7</v>
      </c>
      <c r="M5" s="16">
        <f>J29</f>
        <v>304760</v>
      </c>
    </row>
    <row r="6" spans="1:13" ht="22.5" customHeight="1">
      <c r="B6" s="88">
        <v>43702</v>
      </c>
      <c r="C6" s="21" t="s">
        <v>9</v>
      </c>
      <c r="D6" s="21" t="s">
        <v>122</v>
      </c>
      <c r="E6" s="91">
        <v>70000</v>
      </c>
      <c r="G6" s="24">
        <v>44045</v>
      </c>
      <c r="H6" s="8" t="s">
        <v>11</v>
      </c>
      <c r="I6" s="8" t="s">
        <v>12</v>
      </c>
      <c r="J6" s="25">
        <v>320</v>
      </c>
      <c r="L6" s="65" t="s">
        <v>117</v>
      </c>
      <c r="M6" s="60">
        <f>M4-M5</f>
        <v>140240</v>
      </c>
    </row>
    <row r="7" spans="1:13" ht="22.5" customHeight="1" thickBot="1">
      <c r="B7" s="88">
        <v>43704</v>
      </c>
      <c r="C7" s="21" t="s">
        <v>21</v>
      </c>
      <c r="D7" s="21" t="s">
        <v>15</v>
      </c>
      <c r="E7" s="91">
        <v>15000</v>
      </c>
      <c r="G7" s="24">
        <v>44045</v>
      </c>
      <c r="H7" s="8" t="s">
        <v>13</v>
      </c>
      <c r="I7" s="8" t="s">
        <v>14</v>
      </c>
      <c r="J7" s="25">
        <v>4530</v>
      </c>
      <c r="L7" s="66" t="s">
        <v>18</v>
      </c>
      <c r="M7" s="59">
        <f>初期設定!B8</f>
        <v>0</v>
      </c>
    </row>
    <row r="8" spans="1:13" ht="22.5" customHeight="1" thickTop="1">
      <c r="B8" s="88">
        <v>43707</v>
      </c>
      <c r="C8" s="21" t="s">
        <v>21</v>
      </c>
      <c r="D8" s="21" t="s">
        <v>57</v>
      </c>
      <c r="E8" s="91">
        <v>60000</v>
      </c>
      <c r="G8" s="24">
        <v>44053</v>
      </c>
      <c r="H8" s="8" t="s">
        <v>24</v>
      </c>
      <c r="I8" s="8" t="s">
        <v>58</v>
      </c>
      <c r="J8" s="25">
        <v>100000</v>
      </c>
      <c r="L8" s="14" t="s">
        <v>8</v>
      </c>
      <c r="M8" s="58">
        <f>M6+M7</f>
        <v>140240</v>
      </c>
    </row>
    <row r="9" spans="1:13" ht="22.5" customHeight="1">
      <c r="B9" s="89"/>
      <c r="C9" s="21"/>
      <c r="D9" s="6"/>
      <c r="E9" s="92"/>
      <c r="G9" s="24">
        <v>44054</v>
      </c>
      <c r="H9" s="8" t="s">
        <v>26</v>
      </c>
      <c r="I9" s="8" t="s">
        <v>59</v>
      </c>
      <c r="J9" s="25">
        <v>12000</v>
      </c>
      <c r="L9" s="61"/>
      <c r="M9" s="62"/>
    </row>
    <row r="10" spans="1:13" ht="22.5" customHeight="1">
      <c r="B10" s="89"/>
      <c r="C10" s="21"/>
      <c r="D10" s="6"/>
      <c r="E10" s="92"/>
      <c r="G10" s="24">
        <v>44055</v>
      </c>
      <c r="H10" s="8" t="s">
        <v>26</v>
      </c>
      <c r="I10" s="8" t="s">
        <v>60</v>
      </c>
      <c r="J10" s="25">
        <v>16700</v>
      </c>
      <c r="L10" s="13" t="s">
        <v>19</v>
      </c>
    </row>
    <row r="11" spans="1:13" ht="22.5" customHeight="1">
      <c r="B11" s="89"/>
      <c r="C11" s="21"/>
      <c r="D11" s="6"/>
      <c r="E11" s="92"/>
      <c r="G11" s="24">
        <v>44055</v>
      </c>
      <c r="H11" s="8" t="s">
        <v>79</v>
      </c>
      <c r="I11" s="8" t="s">
        <v>73</v>
      </c>
      <c r="J11" s="25">
        <v>2500</v>
      </c>
      <c r="L11" s="118" t="s">
        <v>23</v>
      </c>
      <c r="M11" s="118"/>
    </row>
    <row r="12" spans="1:13" ht="22.5" customHeight="1">
      <c r="B12" s="89"/>
      <c r="C12" s="21"/>
      <c r="D12" s="6"/>
      <c r="E12" s="92"/>
      <c r="G12" s="24">
        <v>44057</v>
      </c>
      <c r="H12" s="8" t="s">
        <v>28</v>
      </c>
      <c r="I12" s="8" t="s">
        <v>61</v>
      </c>
      <c r="J12" s="25">
        <v>12000</v>
      </c>
      <c r="L12" s="17" t="str">
        <f>初期設定!B13</f>
        <v>給料</v>
      </c>
      <c r="M12" s="19">
        <f t="shared" ref="M12:M18" si="0">SUMIF(C$5:C$13, L12,E$5:E$13 )</f>
        <v>0</v>
      </c>
    </row>
    <row r="13" spans="1:13" ht="22.5" customHeight="1">
      <c r="B13" s="96"/>
      <c r="C13" s="97"/>
      <c r="D13" s="98"/>
      <c r="E13" s="99"/>
      <c r="G13" s="24">
        <v>44058</v>
      </c>
      <c r="H13" s="8" t="s">
        <v>27</v>
      </c>
      <c r="I13" s="8" t="s">
        <v>62</v>
      </c>
      <c r="J13" s="25">
        <v>4210</v>
      </c>
      <c r="L13" s="17" t="str">
        <f>初期設定!B14</f>
        <v>賞与</v>
      </c>
      <c r="M13" s="19">
        <f t="shared" si="0"/>
        <v>0</v>
      </c>
    </row>
    <row r="14" spans="1:13" ht="22.5" customHeight="1">
      <c r="B14" s="119" t="s">
        <v>6</v>
      </c>
      <c r="C14" s="119"/>
      <c r="D14" s="119"/>
      <c r="E14" s="36">
        <f>SUM(E5:E13)</f>
        <v>445000</v>
      </c>
      <c r="G14" s="24">
        <v>44063</v>
      </c>
      <c r="H14" s="8" t="s">
        <v>29</v>
      </c>
      <c r="I14" s="8" t="s">
        <v>63</v>
      </c>
      <c r="J14" s="25">
        <v>6300</v>
      </c>
      <c r="L14" s="18" t="str">
        <f>初期設定!B15</f>
        <v>その他</v>
      </c>
      <c r="M14" s="19">
        <f t="shared" si="0"/>
        <v>75000</v>
      </c>
    </row>
    <row r="15" spans="1:13" ht="22.5" customHeight="1">
      <c r="G15" s="24">
        <v>44063</v>
      </c>
      <c r="H15" s="8" t="s">
        <v>21</v>
      </c>
      <c r="I15" s="8" t="s">
        <v>65</v>
      </c>
      <c r="J15" s="25">
        <v>20000</v>
      </c>
      <c r="L15" s="18" t="str">
        <f>初期設定!B16</f>
        <v>予備1</v>
      </c>
      <c r="M15" s="19">
        <f t="shared" si="0"/>
        <v>0</v>
      </c>
    </row>
    <row r="16" spans="1:13" ht="22.5" customHeight="1">
      <c r="G16" s="24">
        <v>44063</v>
      </c>
      <c r="H16" s="8" t="s">
        <v>21</v>
      </c>
      <c r="I16" s="8" t="s">
        <v>66</v>
      </c>
      <c r="J16" s="25">
        <v>15000</v>
      </c>
      <c r="L16" s="18" t="str">
        <f>初期設定!B17</f>
        <v>予備2</v>
      </c>
      <c r="M16" s="19">
        <f t="shared" si="0"/>
        <v>0</v>
      </c>
    </row>
    <row r="17" spans="7:13" ht="22.5" customHeight="1">
      <c r="G17" s="24">
        <v>44063</v>
      </c>
      <c r="H17" s="8" t="s">
        <v>21</v>
      </c>
      <c r="I17" s="8" t="s">
        <v>67</v>
      </c>
      <c r="J17" s="25">
        <v>2000</v>
      </c>
      <c r="L17" s="18" t="str">
        <f>初期設定!B18</f>
        <v>予備3</v>
      </c>
      <c r="M17" s="19">
        <f t="shared" si="0"/>
        <v>0</v>
      </c>
    </row>
    <row r="18" spans="7:13" ht="22.5" customHeight="1">
      <c r="G18" s="24">
        <v>44064</v>
      </c>
      <c r="H18" s="8" t="s">
        <v>30</v>
      </c>
      <c r="I18" s="8" t="s">
        <v>64</v>
      </c>
      <c r="J18" s="25">
        <v>5000</v>
      </c>
      <c r="L18" s="18" t="str">
        <f>初期設定!B19</f>
        <v>予備4</v>
      </c>
      <c r="M18" s="19">
        <f t="shared" si="0"/>
        <v>0</v>
      </c>
    </row>
    <row r="19" spans="7:13" ht="22.5" customHeight="1">
      <c r="G19" s="24">
        <v>44066</v>
      </c>
      <c r="H19" s="8" t="s">
        <v>27</v>
      </c>
      <c r="I19" s="8" t="s">
        <v>93</v>
      </c>
      <c r="J19" s="25">
        <v>20000</v>
      </c>
      <c r="L19" s="120" t="s">
        <v>22</v>
      </c>
      <c r="M19" s="120"/>
    </row>
    <row r="20" spans="7:13" ht="22.5" customHeight="1">
      <c r="G20" s="24">
        <v>44067</v>
      </c>
      <c r="H20" s="8" t="s">
        <v>79</v>
      </c>
      <c r="I20" s="8" t="s">
        <v>80</v>
      </c>
      <c r="J20" s="25">
        <v>15000</v>
      </c>
      <c r="L20" s="32" t="str">
        <f>初期設定!B22</f>
        <v>食費</v>
      </c>
      <c r="M20" s="19">
        <f>SUMIF(H$5:H$28, L20,J$5:J$28 )</f>
        <v>41000</v>
      </c>
    </row>
    <row r="21" spans="7:13" ht="22.5" customHeight="1">
      <c r="G21" s="24">
        <v>44069</v>
      </c>
      <c r="H21" s="8" t="s">
        <v>29</v>
      </c>
      <c r="I21" s="8" t="s">
        <v>68</v>
      </c>
      <c r="J21" s="25">
        <v>25000</v>
      </c>
      <c r="L21" s="32" t="str">
        <f>初期設定!B23</f>
        <v>日用品</v>
      </c>
      <c r="M21" s="19">
        <f t="shared" ref="M21:M37" si="1">SUMIF(H$5:H$28, L21,J$5:J$28 )</f>
        <v>17500</v>
      </c>
    </row>
    <row r="22" spans="7:13" ht="22.5" customHeight="1">
      <c r="G22" s="24">
        <v>44070</v>
      </c>
      <c r="H22" s="8" t="s">
        <v>25</v>
      </c>
      <c r="I22" s="8" t="s">
        <v>69</v>
      </c>
      <c r="J22" s="25">
        <v>35000</v>
      </c>
      <c r="L22" s="32" t="str">
        <f>初期設定!B24</f>
        <v>衣服</v>
      </c>
      <c r="M22" s="19">
        <f t="shared" si="1"/>
        <v>0</v>
      </c>
    </row>
    <row r="23" spans="7:13" ht="22.5" customHeight="1">
      <c r="G23" s="24">
        <v>44071</v>
      </c>
      <c r="H23" s="8" t="s">
        <v>25</v>
      </c>
      <c r="I23" s="8" t="s">
        <v>70</v>
      </c>
      <c r="J23" s="25">
        <v>6000</v>
      </c>
      <c r="L23" s="32" t="str">
        <f>初期設定!B25</f>
        <v>交際費</v>
      </c>
      <c r="M23" s="19">
        <f t="shared" si="1"/>
        <v>0</v>
      </c>
    </row>
    <row r="24" spans="7:13" ht="22.5" customHeight="1">
      <c r="G24" s="35"/>
      <c r="H24" s="7"/>
      <c r="I24" s="8"/>
      <c r="J24" s="34"/>
      <c r="L24" s="32" t="str">
        <f>初期設定!B26</f>
        <v>医療費</v>
      </c>
      <c r="M24" s="19">
        <f t="shared" si="1"/>
        <v>24210</v>
      </c>
    </row>
    <row r="25" spans="7:13" ht="22.5" customHeight="1">
      <c r="G25" s="35"/>
      <c r="H25" s="7"/>
      <c r="I25" s="8"/>
      <c r="J25" s="34"/>
      <c r="L25" s="32" t="str">
        <f>初期設定!B27</f>
        <v>教育費</v>
      </c>
      <c r="M25" s="19">
        <f t="shared" si="1"/>
        <v>5000</v>
      </c>
    </row>
    <row r="26" spans="7:13" ht="22.5" customHeight="1">
      <c r="G26" s="35"/>
      <c r="H26" s="7"/>
      <c r="I26" s="8"/>
      <c r="J26" s="34"/>
      <c r="L26" s="32" t="str">
        <f>初期設定!B28</f>
        <v>光熱費</v>
      </c>
      <c r="M26" s="19">
        <f t="shared" si="1"/>
        <v>4530</v>
      </c>
    </row>
    <row r="27" spans="7:13" ht="22.5" customHeight="1">
      <c r="G27" s="35"/>
      <c r="H27" s="7"/>
      <c r="I27" s="8"/>
      <c r="J27" s="34"/>
      <c r="L27" s="32" t="str">
        <f>初期設定!B29</f>
        <v>交通費</v>
      </c>
      <c r="M27" s="19">
        <f t="shared" si="1"/>
        <v>0</v>
      </c>
    </row>
    <row r="28" spans="7:13" ht="22.5" customHeight="1">
      <c r="G28" s="83"/>
      <c r="H28" s="84"/>
      <c r="I28" s="85"/>
      <c r="J28" s="86"/>
      <c r="L28" s="32" t="str">
        <f>初期設定!B30</f>
        <v>通信費</v>
      </c>
      <c r="M28" s="19">
        <f t="shared" si="1"/>
        <v>28700</v>
      </c>
    </row>
    <row r="29" spans="7:13" ht="22.5" customHeight="1">
      <c r="G29" s="121" t="s">
        <v>7</v>
      </c>
      <c r="H29" s="121"/>
      <c r="I29" s="121"/>
      <c r="J29" s="37">
        <f>SUM(J5:J28)</f>
        <v>304760</v>
      </c>
      <c r="L29" s="32" t="str">
        <f>初期設定!B31</f>
        <v>住居費</v>
      </c>
      <c r="M29" s="19">
        <f t="shared" si="1"/>
        <v>100000</v>
      </c>
    </row>
    <row r="30" spans="7:13" ht="22.5" customHeight="1">
      <c r="L30" s="32" t="str">
        <f>初期設定!B32</f>
        <v>税金</v>
      </c>
      <c r="M30" s="19">
        <f t="shared" si="1"/>
        <v>0</v>
      </c>
    </row>
    <row r="31" spans="7:13" ht="22.5" customHeight="1">
      <c r="L31" s="32" t="str">
        <f>初期設定!B33</f>
        <v>保険料</v>
      </c>
      <c r="M31" s="19">
        <f t="shared" si="1"/>
        <v>0</v>
      </c>
    </row>
    <row r="32" spans="7:13" ht="22.5" customHeight="1">
      <c r="L32" s="32" t="str">
        <f>初期設定!B34</f>
        <v>車両費</v>
      </c>
      <c r="M32" s="19">
        <f t="shared" si="1"/>
        <v>0</v>
      </c>
    </row>
    <row r="33" spans="12:13" ht="22.5" customHeight="1">
      <c r="L33" s="32" t="str">
        <f>初期設定!B35</f>
        <v>その他</v>
      </c>
      <c r="M33" s="19">
        <f t="shared" si="1"/>
        <v>37000</v>
      </c>
    </row>
    <row r="34" spans="12:13" ht="22.5" customHeight="1">
      <c r="L34" s="32" t="str">
        <f>初期設定!B36</f>
        <v>予備1</v>
      </c>
      <c r="M34" s="19">
        <f t="shared" si="1"/>
        <v>0</v>
      </c>
    </row>
    <row r="35" spans="12:13" ht="22.5" customHeight="1">
      <c r="L35" s="32" t="str">
        <f>初期設定!B37</f>
        <v>予備2</v>
      </c>
      <c r="M35" s="19">
        <f t="shared" si="1"/>
        <v>0</v>
      </c>
    </row>
    <row r="36" spans="12:13" ht="22.5" customHeight="1">
      <c r="L36" s="32" t="str">
        <f>初期設定!B38</f>
        <v>予備3</v>
      </c>
      <c r="M36" s="19">
        <f t="shared" si="1"/>
        <v>0</v>
      </c>
    </row>
    <row r="37" spans="12:13" ht="22.5" customHeight="1">
      <c r="L37" s="32" t="str">
        <f>初期設定!B39</f>
        <v>予備4</v>
      </c>
      <c r="M37" s="19">
        <f t="shared" si="1"/>
        <v>0</v>
      </c>
    </row>
  </sheetData>
  <mergeCells count="5">
    <mergeCell ref="B1:C1"/>
    <mergeCell ref="L11:M11"/>
    <mergeCell ref="B14:D14"/>
    <mergeCell ref="L19:M19"/>
    <mergeCell ref="G29:I29"/>
  </mergeCells>
  <phoneticPr fontId="1"/>
  <pageMargins left="0.7" right="0.7" top="0.75" bottom="0.75" header="0.3" footer="0.3"/>
  <drawing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初期設定!$B$22:$B$35</xm:f>
          </x14:formula1>
          <xm:sqref>H5:H28</xm:sqref>
        </x14:dataValidation>
        <x14:dataValidation type="list" allowBlank="1" showInputMessage="1" showErrorMessage="1">
          <x14:formula1>
            <xm:f>初期設定!$B$13:$B$15</xm:f>
          </x14:formula1>
          <xm:sqref>C5:C13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showGridLines="0" workbookViewId="0">
      <selection activeCell="B5" sqref="B5"/>
    </sheetView>
  </sheetViews>
  <sheetFormatPr defaultRowHeight="22.5" customHeight="1"/>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c r="B1" s="117">
        <f>DATE(初期設定!B4, 1, 1)</f>
        <v>44197</v>
      </c>
      <c r="C1" s="117"/>
      <c r="D1" s="2"/>
      <c r="E1" s="3"/>
      <c r="J1" s="4"/>
    </row>
    <row r="2" spans="1:13" ht="15" customHeight="1">
      <c r="B2" s="10"/>
      <c r="E2" s="4"/>
      <c r="J2" s="4"/>
    </row>
    <row r="3" spans="1:13" ht="22.5" customHeight="1">
      <c r="B3" s="11" t="s">
        <v>16</v>
      </c>
      <c r="E3" s="4"/>
      <c r="G3" s="13" t="s">
        <v>17</v>
      </c>
      <c r="J3" s="4"/>
      <c r="L3" s="13" t="s">
        <v>20</v>
      </c>
    </row>
    <row r="4" spans="1:13" ht="22.5" customHeight="1">
      <c r="A4" s="1"/>
      <c r="B4" s="135" t="s">
        <v>1</v>
      </c>
      <c r="C4" s="136" t="s">
        <v>2</v>
      </c>
      <c r="D4" s="136" t="s">
        <v>3</v>
      </c>
      <c r="E4" s="137" t="s">
        <v>4</v>
      </c>
      <c r="G4" s="105" t="s">
        <v>1</v>
      </c>
      <c r="H4" s="81" t="s">
        <v>2</v>
      </c>
      <c r="I4" s="81" t="s">
        <v>3</v>
      </c>
      <c r="J4" s="106" t="s">
        <v>4</v>
      </c>
      <c r="L4" s="63" t="s">
        <v>6</v>
      </c>
      <c r="M4" s="15">
        <f>E14</f>
        <v>0</v>
      </c>
    </row>
    <row r="5" spans="1:13" ht="22.5" customHeight="1" thickBot="1">
      <c r="B5" s="132"/>
      <c r="C5" s="133"/>
      <c r="D5" s="133"/>
      <c r="E5" s="134"/>
      <c r="G5" s="100"/>
      <c r="H5" s="7"/>
      <c r="I5" s="7"/>
      <c r="J5" s="103"/>
      <c r="L5" s="64" t="s">
        <v>7</v>
      </c>
      <c r="M5" s="16">
        <f>J29</f>
        <v>0</v>
      </c>
    </row>
    <row r="6" spans="1:13" ht="22.5" customHeight="1">
      <c r="B6" s="88"/>
      <c r="C6" s="133"/>
      <c r="D6" s="21"/>
      <c r="E6" s="91"/>
      <c r="G6" s="101"/>
      <c r="H6" s="7"/>
      <c r="I6" s="8"/>
      <c r="J6" s="104"/>
      <c r="L6" s="65" t="s">
        <v>117</v>
      </c>
      <c r="M6" s="60">
        <f>M4-M5</f>
        <v>0</v>
      </c>
    </row>
    <row r="7" spans="1:13" ht="22.5" customHeight="1" thickBot="1">
      <c r="B7" s="88"/>
      <c r="C7" s="133"/>
      <c r="D7" s="21"/>
      <c r="E7" s="91"/>
      <c r="G7" s="101"/>
      <c r="H7" s="7"/>
      <c r="I7" s="8"/>
      <c r="J7" s="104"/>
      <c r="L7" s="66" t="s">
        <v>18</v>
      </c>
      <c r="M7" s="59">
        <f>初期設定!B8</f>
        <v>0</v>
      </c>
    </row>
    <row r="8" spans="1:13" ht="22.5" customHeight="1" thickTop="1">
      <c r="B8" s="88"/>
      <c r="C8" s="133"/>
      <c r="D8" s="21"/>
      <c r="E8" s="91"/>
      <c r="G8" s="101"/>
      <c r="H8" s="7"/>
      <c r="I8" s="8"/>
      <c r="J8" s="104"/>
      <c r="L8" s="14" t="s">
        <v>109</v>
      </c>
      <c r="M8" s="58">
        <f>M6+M7</f>
        <v>0</v>
      </c>
    </row>
    <row r="9" spans="1:13" ht="22.5" customHeight="1">
      <c r="B9" s="89"/>
      <c r="C9" s="133"/>
      <c r="D9" s="6"/>
      <c r="E9" s="92"/>
      <c r="G9" s="101"/>
      <c r="H9" s="7"/>
      <c r="I9" s="8"/>
      <c r="J9" s="104"/>
      <c r="L9" s="61"/>
      <c r="M9" s="62"/>
    </row>
    <row r="10" spans="1:13" ht="22.5" customHeight="1">
      <c r="B10" s="89"/>
      <c r="C10" s="133"/>
      <c r="D10" s="6"/>
      <c r="E10" s="92"/>
      <c r="G10" s="101"/>
      <c r="H10" s="7"/>
      <c r="I10" s="8"/>
      <c r="J10" s="104"/>
      <c r="L10" s="13" t="s">
        <v>19</v>
      </c>
    </row>
    <row r="11" spans="1:13" ht="22.5" customHeight="1">
      <c r="B11" s="89"/>
      <c r="C11" s="133"/>
      <c r="D11" s="6"/>
      <c r="E11" s="92"/>
      <c r="G11" s="101"/>
      <c r="H11" s="7"/>
      <c r="I11" s="8"/>
      <c r="J11" s="104"/>
      <c r="L11" s="118" t="s">
        <v>23</v>
      </c>
      <c r="M11" s="118"/>
    </row>
    <row r="12" spans="1:13" ht="22.5" customHeight="1">
      <c r="B12" s="89"/>
      <c r="C12" s="133"/>
      <c r="D12" s="6"/>
      <c r="E12" s="92"/>
      <c r="G12" s="101"/>
      <c r="H12" s="7"/>
      <c r="I12" s="8"/>
      <c r="J12" s="104"/>
      <c r="L12" s="17" t="str">
        <f>初期設定!B13</f>
        <v>給料</v>
      </c>
      <c r="M12" s="19">
        <f t="shared" ref="M12:M18" si="0">SUMIF(C$5:C$13, L12,E$5:E$13 )</f>
        <v>0</v>
      </c>
    </row>
    <row r="13" spans="1:13" ht="22.5" customHeight="1">
      <c r="B13" s="96"/>
      <c r="C13" s="133"/>
      <c r="D13" s="98"/>
      <c r="E13" s="99"/>
      <c r="G13" s="102"/>
      <c r="H13" s="7"/>
      <c r="I13" s="8"/>
      <c r="J13" s="104"/>
      <c r="L13" s="17" t="str">
        <f>初期設定!B14</f>
        <v>賞与</v>
      </c>
      <c r="M13" s="19">
        <f t="shared" si="0"/>
        <v>0</v>
      </c>
    </row>
    <row r="14" spans="1:13" ht="22.5" customHeight="1">
      <c r="B14" s="119" t="s">
        <v>71</v>
      </c>
      <c r="C14" s="119"/>
      <c r="D14" s="119"/>
      <c r="E14" s="36">
        <f>SUM(E5:E13)</f>
        <v>0</v>
      </c>
      <c r="G14" s="102"/>
      <c r="H14" s="7"/>
      <c r="I14" s="8"/>
      <c r="J14" s="104"/>
      <c r="L14" s="18" t="str">
        <f>初期設定!B15</f>
        <v>その他</v>
      </c>
      <c r="M14" s="19">
        <f t="shared" si="0"/>
        <v>0</v>
      </c>
    </row>
    <row r="15" spans="1:13" ht="22.5" customHeight="1">
      <c r="G15" s="102"/>
      <c r="H15" s="7"/>
      <c r="I15" s="8"/>
      <c r="J15" s="104"/>
      <c r="L15" s="18" t="str">
        <f>初期設定!B16</f>
        <v>予備1</v>
      </c>
      <c r="M15" s="19">
        <f t="shared" si="0"/>
        <v>0</v>
      </c>
    </row>
    <row r="16" spans="1:13" ht="22.5" customHeight="1">
      <c r="G16" s="102"/>
      <c r="H16" s="7"/>
      <c r="I16" s="8"/>
      <c r="J16" s="104"/>
      <c r="L16" s="18" t="str">
        <f>初期設定!B17</f>
        <v>予備2</v>
      </c>
      <c r="M16" s="19">
        <f t="shared" si="0"/>
        <v>0</v>
      </c>
    </row>
    <row r="17" spans="7:13" ht="22.5" customHeight="1">
      <c r="G17" s="102"/>
      <c r="H17" s="7"/>
      <c r="I17" s="8"/>
      <c r="J17" s="104"/>
      <c r="L17" s="18" t="str">
        <f>初期設定!B18</f>
        <v>予備3</v>
      </c>
      <c r="M17" s="19">
        <f t="shared" si="0"/>
        <v>0</v>
      </c>
    </row>
    <row r="18" spans="7:13" ht="22.5" customHeight="1">
      <c r="G18" s="102"/>
      <c r="H18" s="7"/>
      <c r="I18" s="8"/>
      <c r="J18" s="104"/>
      <c r="L18" s="18" t="str">
        <f>初期設定!B19</f>
        <v>予備4</v>
      </c>
      <c r="M18" s="19">
        <f t="shared" si="0"/>
        <v>0</v>
      </c>
    </row>
    <row r="19" spans="7:13" ht="22.5" customHeight="1">
      <c r="G19" s="102"/>
      <c r="H19" s="7"/>
      <c r="I19" s="8"/>
      <c r="J19" s="104"/>
      <c r="L19" s="120" t="s">
        <v>22</v>
      </c>
      <c r="M19" s="120"/>
    </row>
    <row r="20" spans="7:13" ht="22.5" customHeight="1">
      <c r="G20" s="102"/>
      <c r="H20" s="7"/>
      <c r="I20" s="8"/>
      <c r="J20" s="104"/>
      <c r="L20" s="32" t="str">
        <f>初期設定!B22</f>
        <v>食費</v>
      </c>
      <c r="M20" s="19">
        <f t="shared" ref="M20:M37" si="1">SUMIF(H$5:H$28, L20,J$5:J$28 )</f>
        <v>0</v>
      </c>
    </row>
    <row r="21" spans="7:13" ht="22.5" customHeight="1">
      <c r="G21" s="102"/>
      <c r="H21" s="7"/>
      <c r="I21" s="8"/>
      <c r="J21" s="104"/>
      <c r="L21" s="32" t="str">
        <f>初期設定!B23</f>
        <v>日用品</v>
      </c>
      <c r="M21" s="19">
        <f t="shared" si="1"/>
        <v>0</v>
      </c>
    </row>
    <row r="22" spans="7:13" ht="22.5" customHeight="1">
      <c r="G22" s="102"/>
      <c r="H22" s="7"/>
      <c r="I22" s="8"/>
      <c r="J22" s="104"/>
      <c r="L22" s="32" t="str">
        <f>初期設定!B24</f>
        <v>衣服</v>
      </c>
      <c r="M22" s="19">
        <f t="shared" si="1"/>
        <v>0</v>
      </c>
    </row>
    <row r="23" spans="7:13" ht="22.5" customHeight="1">
      <c r="G23" s="102"/>
      <c r="H23" s="7"/>
      <c r="I23" s="8"/>
      <c r="J23" s="104"/>
      <c r="L23" s="32" t="str">
        <f>初期設定!B25</f>
        <v>交際費</v>
      </c>
      <c r="M23" s="19">
        <f t="shared" si="1"/>
        <v>0</v>
      </c>
    </row>
    <row r="24" spans="7:13" ht="22.5" customHeight="1">
      <c r="G24" s="102"/>
      <c r="H24" s="7"/>
      <c r="I24" s="8"/>
      <c r="J24" s="104"/>
      <c r="L24" s="32" t="str">
        <f>初期設定!B26</f>
        <v>医療費</v>
      </c>
      <c r="M24" s="19">
        <f t="shared" si="1"/>
        <v>0</v>
      </c>
    </row>
    <row r="25" spans="7:13" ht="22.5" customHeight="1">
      <c r="G25" s="102"/>
      <c r="H25" s="7"/>
      <c r="I25" s="8"/>
      <c r="J25" s="104"/>
      <c r="L25" s="32" t="str">
        <f>初期設定!B27</f>
        <v>教育費</v>
      </c>
      <c r="M25" s="19">
        <f t="shared" si="1"/>
        <v>0</v>
      </c>
    </row>
    <row r="26" spans="7:13" ht="22.5" customHeight="1">
      <c r="G26" s="102"/>
      <c r="H26" s="7"/>
      <c r="I26" s="8"/>
      <c r="J26" s="104"/>
      <c r="L26" s="32" t="str">
        <f>初期設定!B28</f>
        <v>光熱費</v>
      </c>
      <c r="M26" s="19">
        <f t="shared" si="1"/>
        <v>0</v>
      </c>
    </row>
    <row r="27" spans="7:13" ht="22.5" customHeight="1">
      <c r="G27" s="102"/>
      <c r="H27" s="7"/>
      <c r="I27" s="8"/>
      <c r="J27" s="104"/>
      <c r="L27" s="32" t="str">
        <f>初期設定!B29</f>
        <v>交通費</v>
      </c>
      <c r="M27" s="19">
        <f t="shared" si="1"/>
        <v>0</v>
      </c>
    </row>
    <row r="28" spans="7:13" ht="22.5" customHeight="1">
      <c r="G28" s="107"/>
      <c r="H28" s="7"/>
      <c r="I28" s="85"/>
      <c r="J28" s="108"/>
      <c r="L28" s="32" t="str">
        <f>初期設定!B30</f>
        <v>通信費</v>
      </c>
      <c r="M28" s="19">
        <f t="shared" si="1"/>
        <v>0</v>
      </c>
    </row>
    <row r="29" spans="7:13" ht="22.5" customHeight="1">
      <c r="G29" s="121" t="s">
        <v>72</v>
      </c>
      <c r="H29" s="121"/>
      <c r="I29" s="121"/>
      <c r="J29" s="37">
        <f>SUM(J5:J28)</f>
        <v>0</v>
      </c>
      <c r="L29" s="32" t="str">
        <f>初期設定!B31</f>
        <v>住居費</v>
      </c>
      <c r="M29" s="19">
        <f t="shared" si="1"/>
        <v>0</v>
      </c>
    </row>
    <row r="30" spans="7:13" ht="22.5" customHeight="1">
      <c r="L30" s="32" t="str">
        <f>初期設定!B32</f>
        <v>税金</v>
      </c>
      <c r="M30" s="19">
        <f t="shared" si="1"/>
        <v>0</v>
      </c>
    </row>
    <row r="31" spans="7:13" ht="22.5" customHeight="1">
      <c r="L31" s="32" t="str">
        <f>初期設定!B33</f>
        <v>保険料</v>
      </c>
      <c r="M31" s="19">
        <f t="shared" si="1"/>
        <v>0</v>
      </c>
    </row>
    <row r="32" spans="7:13" ht="22.5" customHeight="1">
      <c r="L32" s="32" t="str">
        <f>初期設定!B34</f>
        <v>車両費</v>
      </c>
      <c r="M32" s="19">
        <f t="shared" si="1"/>
        <v>0</v>
      </c>
    </row>
    <row r="33" spans="12:13" ht="22.5" customHeight="1">
      <c r="L33" s="32" t="str">
        <f>初期設定!B35</f>
        <v>その他</v>
      </c>
      <c r="M33" s="19">
        <f t="shared" si="1"/>
        <v>0</v>
      </c>
    </row>
    <row r="34" spans="12:13" ht="22.5" customHeight="1">
      <c r="L34" s="32" t="str">
        <f>初期設定!B36</f>
        <v>予備1</v>
      </c>
      <c r="M34" s="19">
        <f t="shared" si="1"/>
        <v>0</v>
      </c>
    </row>
    <row r="35" spans="12:13" ht="22.5" customHeight="1">
      <c r="L35" s="32" t="str">
        <f>初期設定!B37</f>
        <v>予備2</v>
      </c>
      <c r="M35" s="19">
        <f t="shared" si="1"/>
        <v>0</v>
      </c>
    </row>
    <row r="36" spans="12:13" ht="22.5" customHeight="1">
      <c r="L36" s="32" t="str">
        <f>初期設定!B38</f>
        <v>予備3</v>
      </c>
      <c r="M36" s="19">
        <f t="shared" si="1"/>
        <v>0</v>
      </c>
    </row>
    <row r="37" spans="12:13" ht="22.5" customHeight="1">
      <c r="L37" s="32" t="str">
        <f>初期設定!B39</f>
        <v>予備4</v>
      </c>
      <c r="M37" s="19">
        <f t="shared" si="1"/>
        <v>0</v>
      </c>
    </row>
  </sheetData>
  <mergeCells count="5">
    <mergeCell ref="B1:C1"/>
    <mergeCell ref="L11:M11"/>
    <mergeCell ref="L19:M19"/>
    <mergeCell ref="B14:D14"/>
    <mergeCell ref="G29:I29"/>
  </mergeCells>
  <phoneticPr fontId="1"/>
  <pageMargins left="0.11811023622047245" right="0.11811023622047245" top="0.15748031496062992" bottom="0.15748031496062992" header="0.31496062992125984" footer="0.31496062992125984"/>
  <pageSetup paperSize="9" scale="67" orientation="landscape" horizontalDpi="1200" verticalDpi="1200"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初期設定!$B$13:$B$19</xm:f>
          </x14:formula1>
          <xm:sqref>C5:C13</xm:sqref>
        </x14:dataValidation>
        <x14:dataValidation type="list" allowBlank="1" showInputMessage="1" showErrorMessage="1">
          <x14:formula1>
            <xm:f>初期設定!$B$22:$B$39</xm:f>
          </x14:formula1>
          <xm:sqref>H5:H28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showGridLines="0" workbookViewId="0">
      <selection activeCell="B5" sqref="B5"/>
    </sheetView>
  </sheetViews>
  <sheetFormatPr defaultRowHeight="22.5" customHeight="1"/>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c r="B1" s="117">
        <f>DATE(初期設定!B4, 2, 1)</f>
        <v>44228</v>
      </c>
      <c r="C1" s="117"/>
      <c r="D1" s="2"/>
      <c r="E1" s="3"/>
      <c r="J1" s="4"/>
    </row>
    <row r="2" spans="1:13" ht="15" customHeight="1">
      <c r="B2" s="10"/>
      <c r="E2" s="4"/>
      <c r="J2" s="4"/>
    </row>
    <row r="3" spans="1:13" ht="22.5" customHeight="1">
      <c r="B3" s="11" t="s">
        <v>16</v>
      </c>
      <c r="E3" s="4"/>
      <c r="G3" s="13" t="s">
        <v>17</v>
      </c>
      <c r="J3" s="4"/>
      <c r="L3" s="13" t="s">
        <v>20</v>
      </c>
    </row>
    <row r="4" spans="1:13" ht="22.5" customHeight="1">
      <c r="A4" s="1"/>
      <c r="B4" s="93" t="s">
        <v>1</v>
      </c>
      <c r="C4" s="94" t="s">
        <v>2</v>
      </c>
      <c r="D4" s="94" t="s">
        <v>3</v>
      </c>
      <c r="E4" s="95" t="s">
        <v>4</v>
      </c>
      <c r="G4" s="105" t="s">
        <v>1</v>
      </c>
      <c r="H4" s="81" t="s">
        <v>2</v>
      </c>
      <c r="I4" s="81" t="s">
        <v>3</v>
      </c>
      <c r="J4" s="106" t="s">
        <v>4</v>
      </c>
      <c r="L4" s="63" t="s">
        <v>6</v>
      </c>
      <c r="M4" s="15">
        <f>E14</f>
        <v>0</v>
      </c>
    </row>
    <row r="5" spans="1:13" ht="22.5" customHeight="1" thickBot="1">
      <c r="B5" s="88"/>
      <c r="C5" s="21"/>
      <c r="D5" s="21"/>
      <c r="E5" s="91"/>
      <c r="G5" s="100"/>
      <c r="H5" s="7"/>
      <c r="I5" s="7"/>
      <c r="J5" s="103"/>
      <c r="L5" s="64" t="s">
        <v>7</v>
      </c>
      <c r="M5" s="16">
        <f>J29</f>
        <v>0</v>
      </c>
    </row>
    <row r="6" spans="1:13" ht="22.5" customHeight="1">
      <c r="B6" s="88"/>
      <c r="C6" s="21"/>
      <c r="D6" s="21"/>
      <c r="E6" s="91"/>
      <c r="G6" s="101"/>
      <c r="H6" s="7"/>
      <c r="I6" s="8"/>
      <c r="J6" s="104"/>
      <c r="L6" s="65" t="s">
        <v>117</v>
      </c>
      <c r="M6" s="60">
        <f>M4-M5</f>
        <v>0</v>
      </c>
    </row>
    <row r="7" spans="1:13" ht="22.5" customHeight="1" thickBot="1">
      <c r="B7" s="88"/>
      <c r="C7" s="21"/>
      <c r="D7" s="21"/>
      <c r="E7" s="91"/>
      <c r="G7" s="101"/>
      <c r="H7" s="7"/>
      <c r="I7" s="8"/>
      <c r="J7" s="104"/>
      <c r="L7" s="66" t="s">
        <v>18</v>
      </c>
      <c r="M7" s="59">
        <f>'1月'!M8</f>
        <v>0</v>
      </c>
    </row>
    <row r="8" spans="1:13" ht="22.5" customHeight="1" thickTop="1">
      <c r="B8" s="88"/>
      <c r="C8" s="21"/>
      <c r="D8" s="21"/>
      <c r="E8" s="91"/>
      <c r="G8" s="101"/>
      <c r="H8" s="7"/>
      <c r="I8" s="8"/>
      <c r="J8" s="104"/>
      <c r="L8" s="14" t="s">
        <v>8</v>
      </c>
      <c r="M8" s="58">
        <f>M6+M7</f>
        <v>0</v>
      </c>
    </row>
    <row r="9" spans="1:13" ht="22.5" customHeight="1">
      <c r="B9" s="89"/>
      <c r="C9" s="21"/>
      <c r="D9" s="6"/>
      <c r="E9" s="92"/>
      <c r="G9" s="101"/>
      <c r="H9" s="7"/>
      <c r="I9" s="8"/>
      <c r="J9" s="104"/>
      <c r="L9" s="61"/>
      <c r="M9" s="62"/>
    </row>
    <row r="10" spans="1:13" ht="22.5" customHeight="1">
      <c r="B10" s="89"/>
      <c r="C10" s="21"/>
      <c r="D10" s="6"/>
      <c r="E10" s="92"/>
      <c r="G10" s="101"/>
      <c r="H10" s="7"/>
      <c r="I10" s="8"/>
      <c r="J10" s="104"/>
      <c r="L10" s="13" t="s">
        <v>19</v>
      </c>
    </row>
    <row r="11" spans="1:13" ht="22.5" customHeight="1">
      <c r="B11" s="89"/>
      <c r="C11" s="21"/>
      <c r="D11" s="6"/>
      <c r="E11" s="92"/>
      <c r="G11" s="101"/>
      <c r="H11" s="7"/>
      <c r="I11" s="8"/>
      <c r="J11" s="104"/>
      <c r="L11" s="118" t="s">
        <v>23</v>
      </c>
      <c r="M11" s="118"/>
    </row>
    <row r="12" spans="1:13" ht="22.5" customHeight="1">
      <c r="B12" s="89"/>
      <c r="C12" s="21"/>
      <c r="D12" s="6"/>
      <c r="E12" s="92"/>
      <c r="G12" s="101"/>
      <c r="H12" s="7"/>
      <c r="I12" s="8"/>
      <c r="J12" s="104"/>
      <c r="L12" s="17" t="str">
        <f>初期設定!B13</f>
        <v>給料</v>
      </c>
      <c r="M12" s="19">
        <f t="shared" ref="M12:M18" si="0">SUMIF(C$5:C$13, L12,E$5:E$13 )</f>
        <v>0</v>
      </c>
    </row>
    <row r="13" spans="1:13" ht="22.5" customHeight="1">
      <c r="B13" s="96"/>
      <c r="C13" s="21"/>
      <c r="D13" s="98"/>
      <c r="E13" s="99"/>
      <c r="G13" s="102"/>
      <c r="H13" s="7"/>
      <c r="I13" s="8"/>
      <c r="J13" s="104"/>
      <c r="L13" s="17" t="str">
        <f>初期設定!B14</f>
        <v>賞与</v>
      </c>
      <c r="M13" s="19">
        <f t="shared" si="0"/>
        <v>0</v>
      </c>
    </row>
    <row r="14" spans="1:13" ht="22.5" customHeight="1">
      <c r="B14" s="119" t="s">
        <v>71</v>
      </c>
      <c r="C14" s="119"/>
      <c r="D14" s="119"/>
      <c r="E14" s="36">
        <f>SUM(E5:E13)</f>
        <v>0</v>
      </c>
      <c r="G14" s="102"/>
      <c r="H14" s="7"/>
      <c r="I14" s="8"/>
      <c r="J14" s="104"/>
      <c r="L14" s="18" t="str">
        <f>初期設定!B15</f>
        <v>その他</v>
      </c>
      <c r="M14" s="19">
        <f t="shared" si="0"/>
        <v>0</v>
      </c>
    </row>
    <row r="15" spans="1:13" ht="22.5" customHeight="1">
      <c r="G15" s="102"/>
      <c r="H15" s="7"/>
      <c r="I15" s="8"/>
      <c r="J15" s="104"/>
      <c r="L15" s="18" t="str">
        <f>初期設定!B16</f>
        <v>予備1</v>
      </c>
      <c r="M15" s="19">
        <f t="shared" si="0"/>
        <v>0</v>
      </c>
    </row>
    <row r="16" spans="1:13" ht="22.5" customHeight="1">
      <c r="G16" s="102"/>
      <c r="H16" s="7"/>
      <c r="I16" s="8"/>
      <c r="J16" s="104"/>
      <c r="L16" s="18" t="str">
        <f>初期設定!B17</f>
        <v>予備2</v>
      </c>
      <c r="M16" s="19">
        <f t="shared" si="0"/>
        <v>0</v>
      </c>
    </row>
    <row r="17" spans="7:13" ht="22.5" customHeight="1">
      <c r="G17" s="102"/>
      <c r="H17" s="7"/>
      <c r="I17" s="8"/>
      <c r="J17" s="104"/>
      <c r="L17" s="18" t="str">
        <f>初期設定!B18</f>
        <v>予備3</v>
      </c>
      <c r="M17" s="19">
        <f t="shared" si="0"/>
        <v>0</v>
      </c>
    </row>
    <row r="18" spans="7:13" ht="22.5" customHeight="1">
      <c r="G18" s="102"/>
      <c r="H18" s="7"/>
      <c r="I18" s="8"/>
      <c r="J18" s="104"/>
      <c r="L18" s="18" t="str">
        <f>初期設定!B19</f>
        <v>予備4</v>
      </c>
      <c r="M18" s="19">
        <f t="shared" si="0"/>
        <v>0</v>
      </c>
    </row>
    <row r="19" spans="7:13" ht="22.5" customHeight="1">
      <c r="G19" s="102"/>
      <c r="H19" s="7"/>
      <c r="I19" s="8"/>
      <c r="J19" s="104"/>
      <c r="L19" s="120" t="s">
        <v>22</v>
      </c>
      <c r="M19" s="120"/>
    </row>
    <row r="20" spans="7:13" ht="22.5" customHeight="1">
      <c r="G20" s="102"/>
      <c r="H20" s="7"/>
      <c r="I20" s="8"/>
      <c r="J20" s="104"/>
      <c r="L20" s="32" t="str">
        <f>初期設定!B22</f>
        <v>食費</v>
      </c>
      <c r="M20" s="19">
        <f>SUMIF(H$5:H$28, L20,J$5:J$28 )</f>
        <v>0</v>
      </c>
    </row>
    <row r="21" spans="7:13" ht="22.5" customHeight="1">
      <c r="G21" s="102"/>
      <c r="H21" s="7"/>
      <c r="I21" s="8"/>
      <c r="J21" s="104"/>
      <c r="L21" s="32" t="str">
        <f>初期設定!B23</f>
        <v>日用品</v>
      </c>
      <c r="M21" s="19">
        <f t="shared" ref="M21:M37" si="1">SUMIF(H$5:H$28, L21,J$5:J$28 )</f>
        <v>0</v>
      </c>
    </row>
    <row r="22" spans="7:13" ht="22.5" customHeight="1">
      <c r="G22" s="102"/>
      <c r="H22" s="7"/>
      <c r="I22" s="8"/>
      <c r="J22" s="104"/>
      <c r="L22" s="32" t="str">
        <f>初期設定!B24</f>
        <v>衣服</v>
      </c>
      <c r="M22" s="19">
        <f t="shared" si="1"/>
        <v>0</v>
      </c>
    </row>
    <row r="23" spans="7:13" ht="22.5" customHeight="1">
      <c r="G23" s="102"/>
      <c r="H23" s="7"/>
      <c r="I23" s="8"/>
      <c r="J23" s="104"/>
      <c r="L23" s="32" t="str">
        <f>初期設定!B25</f>
        <v>交際費</v>
      </c>
      <c r="M23" s="19">
        <f t="shared" si="1"/>
        <v>0</v>
      </c>
    </row>
    <row r="24" spans="7:13" ht="22.5" customHeight="1">
      <c r="G24" s="102"/>
      <c r="H24" s="7"/>
      <c r="I24" s="8"/>
      <c r="J24" s="104"/>
      <c r="L24" s="32" t="str">
        <f>初期設定!B26</f>
        <v>医療費</v>
      </c>
      <c r="M24" s="19">
        <f t="shared" si="1"/>
        <v>0</v>
      </c>
    </row>
    <row r="25" spans="7:13" ht="22.5" customHeight="1">
      <c r="G25" s="102"/>
      <c r="H25" s="7"/>
      <c r="I25" s="8"/>
      <c r="J25" s="104"/>
      <c r="L25" s="32" t="str">
        <f>初期設定!B27</f>
        <v>教育費</v>
      </c>
      <c r="M25" s="19">
        <f t="shared" si="1"/>
        <v>0</v>
      </c>
    </row>
    <row r="26" spans="7:13" ht="22.5" customHeight="1">
      <c r="G26" s="102"/>
      <c r="H26" s="7"/>
      <c r="I26" s="8"/>
      <c r="J26" s="104"/>
      <c r="L26" s="32" t="str">
        <f>初期設定!B28</f>
        <v>光熱費</v>
      </c>
      <c r="M26" s="19">
        <f t="shared" si="1"/>
        <v>0</v>
      </c>
    </row>
    <row r="27" spans="7:13" ht="22.5" customHeight="1">
      <c r="G27" s="102"/>
      <c r="H27" s="7"/>
      <c r="I27" s="8"/>
      <c r="J27" s="104"/>
      <c r="L27" s="32" t="str">
        <f>初期設定!B29</f>
        <v>交通費</v>
      </c>
      <c r="M27" s="19">
        <f t="shared" si="1"/>
        <v>0</v>
      </c>
    </row>
    <row r="28" spans="7:13" ht="22.5" customHeight="1">
      <c r="G28" s="107"/>
      <c r="H28" s="84"/>
      <c r="I28" s="85"/>
      <c r="J28" s="108"/>
      <c r="L28" s="32" t="str">
        <f>初期設定!B30</f>
        <v>通信費</v>
      </c>
      <c r="M28" s="19">
        <f t="shared" si="1"/>
        <v>0</v>
      </c>
    </row>
    <row r="29" spans="7:13" ht="22.5" customHeight="1">
      <c r="G29" s="121" t="s">
        <v>72</v>
      </c>
      <c r="H29" s="121"/>
      <c r="I29" s="121"/>
      <c r="J29" s="37">
        <f>SUM(J5:J28)</f>
        <v>0</v>
      </c>
      <c r="L29" s="32" t="str">
        <f>初期設定!B31</f>
        <v>住居費</v>
      </c>
      <c r="M29" s="19">
        <f t="shared" si="1"/>
        <v>0</v>
      </c>
    </row>
    <row r="30" spans="7:13" ht="22.5" customHeight="1">
      <c r="L30" s="32" t="str">
        <f>初期設定!B32</f>
        <v>税金</v>
      </c>
      <c r="M30" s="19">
        <f t="shared" si="1"/>
        <v>0</v>
      </c>
    </row>
    <row r="31" spans="7:13" ht="22.5" customHeight="1">
      <c r="L31" s="32" t="str">
        <f>初期設定!B33</f>
        <v>保険料</v>
      </c>
      <c r="M31" s="19">
        <f t="shared" si="1"/>
        <v>0</v>
      </c>
    </row>
    <row r="32" spans="7:13" ht="22.5" customHeight="1">
      <c r="L32" s="32" t="str">
        <f>初期設定!B34</f>
        <v>車両費</v>
      </c>
      <c r="M32" s="19">
        <f t="shared" si="1"/>
        <v>0</v>
      </c>
    </row>
    <row r="33" spans="12:13" ht="22.5" customHeight="1">
      <c r="L33" s="32" t="str">
        <f>初期設定!B35</f>
        <v>その他</v>
      </c>
      <c r="M33" s="19">
        <f t="shared" si="1"/>
        <v>0</v>
      </c>
    </row>
    <row r="34" spans="12:13" ht="22.5" customHeight="1">
      <c r="L34" s="32" t="str">
        <f>初期設定!B36</f>
        <v>予備1</v>
      </c>
      <c r="M34" s="19">
        <f t="shared" si="1"/>
        <v>0</v>
      </c>
    </row>
    <row r="35" spans="12:13" ht="22.5" customHeight="1">
      <c r="L35" s="32" t="str">
        <f>初期設定!B37</f>
        <v>予備2</v>
      </c>
      <c r="M35" s="19">
        <f t="shared" si="1"/>
        <v>0</v>
      </c>
    </row>
    <row r="36" spans="12:13" ht="22.5" customHeight="1">
      <c r="L36" s="32" t="str">
        <f>初期設定!B38</f>
        <v>予備3</v>
      </c>
      <c r="M36" s="19">
        <f t="shared" si="1"/>
        <v>0</v>
      </c>
    </row>
    <row r="37" spans="12:13" ht="22.5" customHeight="1">
      <c r="L37" s="32" t="str">
        <f>初期設定!B39</f>
        <v>予備4</v>
      </c>
      <c r="M37" s="19">
        <f t="shared" si="1"/>
        <v>0</v>
      </c>
    </row>
  </sheetData>
  <mergeCells count="5">
    <mergeCell ref="B1:C1"/>
    <mergeCell ref="L11:M11"/>
    <mergeCell ref="L19:M19"/>
    <mergeCell ref="B14:D14"/>
    <mergeCell ref="G29:I29"/>
  </mergeCells>
  <phoneticPr fontId="1"/>
  <pageMargins left="0.11811023622047245" right="0.11811023622047245" top="0.15748031496062992" bottom="0.15748031496062992" header="0.31496062992125984" footer="0.31496062992125984"/>
  <pageSetup paperSize="9" scale="67" orientation="landscape" horizontalDpi="1200" verticalDpi="1200"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初期設定!$B$22:$B$35</xm:f>
          </x14:formula1>
          <xm:sqref>H5:H28</xm:sqref>
        </x14:dataValidation>
        <x14:dataValidation type="list" allowBlank="1" showInputMessage="1" showErrorMessage="1">
          <x14:formula1>
            <xm:f>初期設定!$B$13:$B$19</xm:f>
          </x14:formula1>
          <xm:sqref>C5:C13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showGridLines="0" workbookViewId="0">
      <selection activeCell="B5" sqref="B5"/>
    </sheetView>
  </sheetViews>
  <sheetFormatPr defaultRowHeight="22.5" customHeight="1"/>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c r="B1" s="117">
        <f>DATE(初期設定!B4, 3, 1)</f>
        <v>44256</v>
      </c>
      <c r="C1" s="117"/>
      <c r="D1" s="2"/>
      <c r="E1" s="3"/>
      <c r="J1" s="4"/>
    </row>
    <row r="2" spans="1:13" ht="15" customHeight="1">
      <c r="B2" s="10"/>
      <c r="E2" s="4"/>
      <c r="J2" s="4"/>
    </row>
    <row r="3" spans="1:13" ht="22.5" customHeight="1">
      <c r="B3" s="11" t="s">
        <v>16</v>
      </c>
      <c r="E3" s="4"/>
      <c r="G3" s="13" t="s">
        <v>17</v>
      </c>
      <c r="J3" s="4"/>
      <c r="L3" s="13" t="s">
        <v>20</v>
      </c>
    </row>
    <row r="4" spans="1:13" ht="22.5" customHeight="1">
      <c r="A4" s="1"/>
      <c r="B4" s="93" t="s">
        <v>1</v>
      </c>
      <c r="C4" s="94" t="s">
        <v>2</v>
      </c>
      <c r="D4" s="94" t="s">
        <v>3</v>
      </c>
      <c r="E4" s="95" t="s">
        <v>4</v>
      </c>
      <c r="G4" s="105" t="s">
        <v>1</v>
      </c>
      <c r="H4" s="81" t="s">
        <v>2</v>
      </c>
      <c r="I4" s="81" t="s">
        <v>3</v>
      </c>
      <c r="J4" s="106" t="s">
        <v>4</v>
      </c>
      <c r="L4" s="63" t="s">
        <v>6</v>
      </c>
      <c r="M4" s="15">
        <f>E14</f>
        <v>0</v>
      </c>
    </row>
    <row r="5" spans="1:13" ht="22.5" customHeight="1" thickBot="1">
      <c r="B5" s="88"/>
      <c r="C5" s="21"/>
      <c r="D5" s="21"/>
      <c r="E5" s="91"/>
      <c r="G5" s="100"/>
      <c r="H5" s="7"/>
      <c r="I5" s="7"/>
      <c r="J5" s="103"/>
      <c r="L5" s="64" t="s">
        <v>7</v>
      </c>
      <c r="M5" s="16">
        <f>J29</f>
        <v>0</v>
      </c>
    </row>
    <row r="6" spans="1:13" ht="22.5" customHeight="1">
      <c r="B6" s="88"/>
      <c r="C6" s="21"/>
      <c r="D6" s="21"/>
      <c r="E6" s="91"/>
      <c r="G6" s="100"/>
      <c r="H6" s="7"/>
      <c r="I6" s="8"/>
      <c r="J6" s="104"/>
      <c r="L6" s="65" t="s">
        <v>117</v>
      </c>
      <c r="M6" s="60">
        <f>M4-M5</f>
        <v>0</v>
      </c>
    </row>
    <row r="7" spans="1:13" ht="22.5" customHeight="1" thickBot="1">
      <c r="B7" s="88"/>
      <c r="C7" s="21"/>
      <c r="D7" s="21"/>
      <c r="E7" s="91"/>
      <c r="G7" s="100"/>
      <c r="H7" s="7"/>
      <c r="I7" s="8"/>
      <c r="J7" s="104"/>
      <c r="L7" s="66" t="s">
        <v>18</v>
      </c>
      <c r="M7" s="59">
        <f>'2月'!M8</f>
        <v>0</v>
      </c>
    </row>
    <row r="8" spans="1:13" ht="22.5" customHeight="1" thickTop="1">
      <c r="B8" s="88"/>
      <c r="C8" s="21"/>
      <c r="D8" s="21"/>
      <c r="E8" s="91"/>
      <c r="G8" s="100"/>
      <c r="H8" s="7"/>
      <c r="I8" s="8"/>
      <c r="J8" s="104"/>
      <c r="L8" s="14" t="s">
        <v>8</v>
      </c>
      <c r="M8" s="58">
        <f>M6+M7</f>
        <v>0</v>
      </c>
    </row>
    <row r="9" spans="1:13" ht="22.5" customHeight="1">
      <c r="B9" s="89"/>
      <c r="C9" s="21"/>
      <c r="D9" s="6"/>
      <c r="E9" s="92"/>
      <c r="G9" s="100"/>
      <c r="H9" s="7"/>
      <c r="I9" s="8"/>
      <c r="J9" s="104"/>
      <c r="L9" s="61"/>
      <c r="M9" s="62"/>
    </row>
    <row r="10" spans="1:13" ht="22.5" customHeight="1">
      <c r="B10" s="89"/>
      <c r="C10" s="21"/>
      <c r="D10" s="6"/>
      <c r="E10" s="92"/>
      <c r="G10" s="100"/>
      <c r="H10" s="7"/>
      <c r="I10" s="8"/>
      <c r="J10" s="104"/>
      <c r="L10" s="13" t="s">
        <v>19</v>
      </c>
    </row>
    <row r="11" spans="1:13" ht="22.5" customHeight="1">
      <c r="B11" s="89"/>
      <c r="C11" s="21"/>
      <c r="D11" s="6"/>
      <c r="E11" s="92"/>
      <c r="G11" s="100"/>
      <c r="H11" s="7"/>
      <c r="I11" s="8"/>
      <c r="J11" s="104"/>
      <c r="L11" s="118" t="s">
        <v>23</v>
      </c>
      <c r="M11" s="118"/>
    </row>
    <row r="12" spans="1:13" ht="22.5" customHeight="1">
      <c r="B12" s="89"/>
      <c r="C12" s="21"/>
      <c r="D12" s="6"/>
      <c r="E12" s="92"/>
      <c r="G12" s="100"/>
      <c r="H12" s="7"/>
      <c r="I12" s="8"/>
      <c r="J12" s="104"/>
      <c r="L12" s="17" t="str">
        <f>初期設定!B13</f>
        <v>給料</v>
      </c>
      <c r="M12" s="19">
        <f t="shared" ref="M12:M18" si="0">SUMIF(C$5:C$13, L12,E$5:E$13 )</f>
        <v>0</v>
      </c>
    </row>
    <row r="13" spans="1:13" ht="22.5" customHeight="1">
      <c r="B13" s="96"/>
      <c r="C13" s="21"/>
      <c r="D13" s="98"/>
      <c r="E13" s="99"/>
      <c r="G13" s="101"/>
      <c r="H13" s="7"/>
      <c r="I13" s="8"/>
      <c r="J13" s="104"/>
      <c r="L13" s="17" t="str">
        <f>初期設定!B14</f>
        <v>賞与</v>
      </c>
      <c r="M13" s="19">
        <f t="shared" si="0"/>
        <v>0</v>
      </c>
    </row>
    <row r="14" spans="1:13" ht="22.5" customHeight="1">
      <c r="B14" s="119" t="s">
        <v>71</v>
      </c>
      <c r="C14" s="119"/>
      <c r="D14" s="119"/>
      <c r="E14" s="36">
        <f>SUM(E5:E13)</f>
        <v>0</v>
      </c>
      <c r="G14" s="101"/>
      <c r="H14" s="7"/>
      <c r="I14" s="8"/>
      <c r="J14" s="104"/>
      <c r="L14" s="18" t="str">
        <f>初期設定!B15</f>
        <v>その他</v>
      </c>
      <c r="M14" s="19">
        <f t="shared" si="0"/>
        <v>0</v>
      </c>
    </row>
    <row r="15" spans="1:13" ht="22.5" customHeight="1">
      <c r="G15" s="102"/>
      <c r="H15" s="7"/>
      <c r="I15" s="8"/>
      <c r="J15" s="104"/>
      <c r="L15" s="18" t="str">
        <f>初期設定!B16</f>
        <v>予備1</v>
      </c>
      <c r="M15" s="19">
        <f t="shared" si="0"/>
        <v>0</v>
      </c>
    </row>
    <row r="16" spans="1:13" ht="22.5" customHeight="1">
      <c r="G16" s="102"/>
      <c r="H16" s="7"/>
      <c r="I16" s="8"/>
      <c r="J16" s="104"/>
      <c r="L16" s="18" t="str">
        <f>初期設定!B17</f>
        <v>予備2</v>
      </c>
      <c r="M16" s="19">
        <f t="shared" si="0"/>
        <v>0</v>
      </c>
    </row>
    <row r="17" spans="7:13" ht="22.5" customHeight="1">
      <c r="G17" s="102"/>
      <c r="H17" s="7"/>
      <c r="I17" s="8"/>
      <c r="J17" s="104"/>
      <c r="L17" s="18" t="str">
        <f>初期設定!B18</f>
        <v>予備3</v>
      </c>
      <c r="M17" s="19">
        <f t="shared" si="0"/>
        <v>0</v>
      </c>
    </row>
    <row r="18" spans="7:13" ht="22.5" customHeight="1">
      <c r="G18" s="102"/>
      <c r="H18" s="7"/>
      <c r="I18" s="8"/>
      <c r="J18" s="104"/>
      <c r="L18" s="18" t="str">
        <f>初期設定!B19</f>
        <v>予備4</v>
      </c>
      <c r="M18" s="19">
        <f t="shared" si="0"/>
        <v>0</v>
      </c>
    </row>
    <row r="19" spans="7:13" ht="22.5" customHeight="1">
      <c r="G19" s="102"/>
      <c r="H19" s="7"/>
      <c r="I19" s="8"/>
      <c r="J19" s="104"/>
      <c r="L19" s="120" t="s">
        <v>22</v>
      </c>
      <c r="M19" s="120"/>
    </row>
    <row r="20" spans="7:13" ht="22.5" customHeight="1">
      <c r="G20" s="102"/>
      <c r="H20" s="7"/>
      <c r="I20" s="8"/>
      <c r="J20" s="104"/>
      <c r="L20" s="32" t="str">
        <f>初期設定!B22</f>
        <v>食費</v>
      </c>
      <c r="M20" s="19">
        <f>SUMIF(H$5:H$28, L20,J$5:J$28 )</f>
        <v>0</v>
      </c>
    </row>
    <row r="21" spans="7:13" ht="22.5" customHeight="1">
      <c r="G21" s="102"/>
      <c r="H21" s="7"/>
      <c r="I21" s="8"/>
      <c r="J21" s="104"/>
      <c r="L21" s="32" t="str">
        <f>初期設定!B23</f>
        <v>日用品</v>
      </c>
      <c r="M21" s="19">
        <f t="shared" ref="M21:M37" si="1">SUMIF(H$5:H$28, L21,J$5:J$28 )</f>
        <v>0</v>
      </c>
    </row>
    <row r="22" spans="7:13" ht="22.5" customHeight="1">
      <c r="G22" s="102"/>
      <c r="H22" s="7"/>
      <c r="I22" s="8"/>
      <c r="J22" s="104"/>
      <c r="L22" s="32" t="str">
        <f>初期設定!B24</f>
        <v>衣服</v>
      </c>
      <c r="M22" s="19">
        <f t="shared" si="1"/>
        <v>0</v>
      </c>
    </row>
    <row r="23" spans="7:13" ht="22.5" customHeight="1">
      <c r="G23" s="102"/>
      <c r="H23" s="7"/>
      <c r="I23" s="8"/>
      <c r="J23" s="104"/>
      <c r="L23" s="32" t="str">
        <f>初期設定!B25</f>
        <v>交際費</v>
      </c>
      <c r="M23" s="19">
        <f t="shared" si="1"/>
        <v>0</v>
      </c>
    </row>
    <row r="24" spans="7:13" ht="22.5" customHeight="1">
      <c r="G24" s="102"/>
      <c r="H24" s="7"/>
      <c r="I24" s="8"/>
      <c r="J24" s="104"/>
      <c r="L24" s="32" t="str">
        <f>初期設定!B26</f>
        <v>医療費</v>
      </c>
      <c r="M24" s="19">
        <f t="shared" si="1"/>
        <v>0</v>
      </c>
    </row>
    <row r="25" spans="7:13" ht="22.5" customHeight="1">
      <c r="G25" s="102"/>
      <c r="H25" s="7"/>
      <c r="I25" s="8"/>
      <c r="J25" s="104"/>
      <c r="L25" s="32" t="str">
        <f>初期設定!B27</f>
        <v>教育費</v>
      </c>
      <c r="M25" s="19">
        <f t="shared" si="1"/>
        <v>0</v>
      </c>
    </row>
    <row r="26" spans="7:13" ht="22.5" customHeight="1">
      <c r="G26" s="102"/>
      <c r="H26" s="7"/>
      <c r="I26" s="8"/>
      <c r="J26" s="104"/>
      <c r="L26" s="32" t="str">
        <f>初期設定!B28</f>
        <v>光熱費</v>
      </c>
      <c r="M26" s="19">
        <f t="shared" si="1"/>
        <v>0</v>
      </c>
    </row>
    <row r="27" spans="7:13" ht="22.5" customHeight="1">
      <c r="G27" s="102"/>
      <c r="H27" s="7"/>
      <c r="I27" s="8"/>
      <c r="J27" s="104"/>
      <c r="L27" s="32" t="str">
        <f>初期設定!B29</f>
        <v>交通費</v>
      </c>
      <c r="M27" s="19">
        <f t="shared" si="1"/>
        <v>0</v>
      </c>
    </row>
    <row r="28" spans="7:13" ht="22.5" customHeight="1">
      <c r="G28" s="107"/>
      <c r="H28" s="7"/>
      <c r="I28" s="85"/>
      <c r="J28" s="108"/>
      <c r="L28" s="32" t="str">
        <f>初期設定!B30</f>
        <v>通信費</v>
      </c>
      <c r="M28" s="19">
        <f t="shared" si="1"/>
        <v>0</v>
      </c>
    </row>
    <row r="29" spans="7:13" ht="22.5" customHeight="1">
      <c r="G29" s="121" t="s">
        <v>72</v>
      </c>
      <c r="H29" s="121"/>
      <c r="I29" s="121"/>
      <c r="J29" s="37">
        <f>SUM(J5:J28)</f>
        <v>0</v>
      </c>
      <c r="L29" s="32" t="str">
        <f>初期設定!B31</f>
        <v>住居費</v>
      </c>
      <c r="M29" s="19">
        <f t="shared" si="1"/>
        <v>0</v>
      </c>
    </row>
    <row r="30" spans="7:13" ht="22.5" customHeight="1">
      <c r="L30" s="32" t="str">
        <f>初期設定!B32</f>
        <v>税金</v>
      </c>
      <c r="M30" s="19">
        <f t="shared" si="1"/>
        <v>0</v>
      </c>
    </row>
    <row r="31" spans="7:13" ht="22.5" customHeight="1">
      <c r="L31" s="32" t="str">
        <f>初期設定!B33</f>
        <v>保険料</v>
      </c>
      <c r="M31" s="19">
        <f t="shared" si="1"/>
        <v>0</v>
      </c>
    </row>
    <row r="32" spans="7:13" ht="22.5" customHeight="1">
      <c r="L32" s="32" t="str">
        <f>初期設定!B34</f>
        <v>車両費</v>
      </c>
      <c r="M32" s="19">
        <f t="shared" si="1"/>
        <v>0</v>
      </c>
    </row>
    <row r="33" spans="12:13" ht="22.5" customHeight="1">
      <c r="L33" s="32" t="str">
        <f>初期設定!B35</f>
        <v>その他</v>
      </c>
      <c r="M33" s="19">
        <f t="shared" si="1"/>
        <v>0</v>
      </c>
    </row>
    <row r="34" spans="12:13" ht="22.5" customHeight="1">
      <c r="L34" s="32" t="str">
        <f>初期設定!B36</f>
        <v>予備1</v>
      </c>
      <c r="M34" s="19">
        <f t="shared" si="1"/>
        <v>0</v>
      </c>
    </row>
    <row r="35" spans="12:13" ht="22.5" customHeight="1">
      <c r="L35" s="32" t="str">
        <f>初期設定!B37</f>
        <v>予備2</v>
      </c>
      <c r="M35" s="19">
        <f t="shared" si="1"/>
        <v>0</v>
      </c>
    </row>
    <row r="36" spans="12:13" ht="22.5" customHeight="1">
      <c r="L36" s="32" t="str">
        <f>初期設定!B38</f>
        <v>予備3</v>
      </c>
      <c r="M36" s="19">
        <f t="shared" si="1"/>
        <v>0</v>
      </c>
    </row>
    <row r="37" spans="12:13" ht="22.5" customHeight="1">
      <c r="L37" s="32" t="str">
        <f>初期設定!B39</f>
        <v>予備4</v>
      </c>
      <c r="M37" s="19">
        <f t="shared" si="1"/>
        <v>0</v>
      </c>
    </row>
  </sheetData>
  <mergeCells count="5">
    <mergeCell ref="B1:C1"/>
    <mergeCell ref="L11:M11"/>
    <mergeCell ref="L19:M19"/>
    <mergeCell ref="B14:D14"/>
    <mergeCell ref="G29:I29"/>
  </mergeCells>
  <phoneticPr fontId="1"/>
  <pageMargins left="0.11811023622047245" right="0.11811023622047245" top="0.15748031496062992" bottom="0.15748031496062992" header="0.31496062992125984" footer="0.31496062992125984"/>
  <pageSetup paperSize="9" scale="67" orientation="landscape" horizontalDpi="1200" verticalDpi="1200"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初期設定!$B$13:$B$19</xm:f>
          </x14:formula1>
          <xm:sqref>C5:C13</xm:sqref>
        </x14:dataValidation>
        <x14:dataValidation type="list" allowBlank="1" showInputMessage="1" showErrorMessage="1">
          <x14:formula1>
            <xm:f>初期設定!$B$22:$B$39</xm:f>
          </x14:formula1>
          <xm:sqref>H5:H28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showGridLines="0" workbookViewId="0">
      <selection activeCell="B5" sqref="B5"/>
    </sheetView>
  </sheetViews>
  <sheetFormatPr defaultRowHeight="22.5" customHeight="1"/>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c r="B1" s="117">
        <f>DATE(初期設定!B4, 4, 1)</f>
        <v>44287</v>
      </c>
      <c r="C1" s="117"/>
      <c r="D1" s="2"/>
      <c r="E1" s="3"/>
      <c r="J1" s="4"/>
    </row>
    <row r="2" spans="1:13" ht="15" customHeight="1">
      <c r="B2" s="10"/>
      <c r="E2" s="4"/>
      <c r="J2" s="4"/>
    </row>
    <row r="3" spans="1:13" ht="22.5" customHeight="1">
      <c r="B3" s="11" t="s">
        <v>16</v>
      </c>
      <c r="E3" s="4"/>
      <c r="G3" s="13" t="s">
        <v>17</v>
      </c>
      <c r="J3" s="4"/>
      <c r="L3" s="13" t="s">
        <v>20</v>
      </c>
    </row>
    <row r="4" spans="1:13" ht="22.5" customHeight="1">
      <c r="A4" s="1"/>
      <c r="B4" s="93" t="s">
        <v>1</v>
      </c>
      <c r="C4" s="94" t="s">
        <v>2</v>
      </c>
      <c r="D4" s="94" t="s">
        <v>3</v>
      </c>
      <c r="E4" s="95" t="s">
        <v>4</v>
      </c>
      <c r="G4" s="105" t="s">
        <v>1</v>
      </c>
      <c r="H4" s="81" t="s">
        <v>2</v>
      </c>
      <c r="I4" s="81" t="s">
        <v>3</v>
      </c>
      <c r="J4" s="106" t="s">
        <v>4</v>
      </c>
      <c r="L4" s="63" t="s">
        <v>6</v>
      </c>
      <c r="M4" s="15">
        <f>E14</f>
        <v>0</v>
      </c>
    </row>
    <row r="5" spans="1:13" ht="22.5" customHeight="1" thickBot="1">
      <c r="B5" s="88"/>
      <c r="C5" s="21"/>
      <c r="D5" s="21"/>
      <c r="E5" s="91"/>
      <c r="G5" s="100"/>
      <c r="H5" s="7"/>
      <c r="I5" s="7"/>
      <c r="J5" s="103"/>
      <c r="L5" s="64" t="s">
        <v>7</v>
      </c>
      <c r="M5" s="16">
        <f>J29</f>
        <v>0</v>
      </c>
    </row>
    <row r="6" spans="1:13" ht="22.5" customHeight="1">
      <c r="B6" s="88"/>
      <c r="C6" s="21"/>
      <c r="D6" s="21"/>
      <c r="E6" s="91"/>
      <c r="G6" s="100"/>
      <c r="H6" s="7"/>
      <c r="I6" s="8"/>
      <c r="J6" s="104"/>
      <c r="L6" s="65" t="s">
        <v>117</v>
      </c>
      <c r="M6" s="60">
        <f>M4-M5</f>
        <v>0</v>
      </c>
    </row>
    <row r="7" spans="1:13" ht="22.5" customHeight="1" thickBot="1">
      <c r="B7" s="88"/>
      <c r="C7" s="21"/>
      <c r="D7" s="21"/>
      <c r="E7" s="91"/>
      <c r="G7" s="100"/>
      <c r="H7" s="7"/>
      <c r="I7" s="8"/>
      <c r="J7" s="104"/>
      <c r="L7" s="66" t="s">
        <v>18</v>
      </c>
      <c r="M7" s="59">
        <f>'3月'!M8</f>
        <v>0</v>
      </c>
    </row>
    <row r="8" spans="1:13" ht="22.5" customHeight="1" thickTop="1">
      <c r="B8" s="88"/>
      <c r="C8" s="21"/>
      <c r="D8" s="21"/>
      <c r="E8" s="91"/>
      <c r="G8" s="100"/>
      <c r="H8" s="7"/>
      <c r="I8" s="8"/>
      <c r="J8" s="104"/>
      <c r="L8" s="14" t="s">
        <v>8</v>
      </c>
      <c r="M8" s="58">
        <f>M6+M7</f>
        <v>0</v>
      </c>
    </row>
    <row r="9" spans="1:13" ht="22.5" customHeight="1">
      <c r="B9" s="88"/>
      <c r="C9" s="21"/>
      <c r="D9" s="6"/>
      <c r="E9" s="92"/>
      <c r="G9" s="100"/>
      <c r="H9" s="7"/>
      <c r="I9" s="8"/>
      <c r="J9" s="104"/>
      <c r="L9" s="61"/>
      <c r="M9" s="62"/>
    </row>
    <row r="10" spans="1:13" ht="22.5" customHeight="1">
      <c r="B10" s="89"/>
      <c r="C10" s="21"/>
      <c r="D10" s="6"/>
      <c r="E10" s="92"/>
      <c r="G10" s="100"/>
      <c r="H10" s="7"/>
      <c r="I10" s="8"/>
      <c r="J10" s="104"/>
      <c r="L10" s="13" t="s">
        <v>19</v>
      </c>
    </row>
    <row r="11" spans="1:13" ht="22.5" customHeight="1">
      <c r="B11" s="89"/>
      <c r="C11" s="21"/>
      <c r="D11" s="6"/>
      <c r="E11" s="92"/>
      <c r="G11" s="100"/>
      <c r="H11" s="7"/>
      <c r="I11" s="8"/>
      <c r="J11" s="104"/>
      <c r="L11" s="118" t="s">
        <v>23</v>
      </c>
      <c r="M11" s="118"/>
    </row>
    <row r="12" spans="1:13" ht="22.5" customHeight="1">
      <c r="B12" s="89"/>
      <c r="C12" s="21"/>
      <c r="D12" s="6"/>
      <c r="E12" s="92"/>
      <c r="G12" s="100"/>
      <c r="H12" s="7"/>
      <c r="I12" s="8"/>
      <c r="J12" s="104"/>
      <c r="L12" s="17" t="str">
        <f>初期設定!B13</f>
        <v>給料</v>
      </c>
      <c r="M12" s="19">
        <f t="shared" ref="M12:M18" si="0">SUMIF(C$5:C$13, L12,E$5:E$13 )</f>
        <v>0</v>
      </c>
    </row>
    <row r="13" spans="1:13" ht="22.5" customHeight="1">
      <c r="B13" s="96"/>
      <c r="C13" s="21"/>
      <c r="D13" s="98"/>
      <c r="E13" s="99"/>
      <c r="G13" s="100"/>
      <c r="H13" s="7"/>
      <c r="I13" s="8"/>
      <c r="J13" s="104"/>
      <c r="L13" s="17" t="str">
        <f>初期設定!B14</f>
        <v>賞与</v>
      </c>
      <c r="M13" s="19">
        <f t="shared" si="0"/>
        <v>0</v>
      </c>
    </row>
    <row r="14" spans="1:13" ht="22.5" customHeight="1">
      <c r="B14" s="119" t="s">
        <v>71</v>
      </c>
      <c r="C14" s="119"/>
      <c r="D14" s="119"/>
      <c r="E14" s="36">
        <f>SUM(E5:E13)</f>
        <v>0</v>
      </c>
      <c r="G14" s="100"/>
      <c r="H14" s="7"/>
      <c r="I14" s="8"/>
      <c r="J14" s="104"/>
      <c r="L14" s="18" t="str">
        <f>初期設定!B15</f>
        <v>その他</v>
      </c>
      <c r="M14" s="19">
        <f t="shared" si="0"/>
        <v>0</v>
      </c>
    </row>
    <row r="15" spans="1:13" ht="22.5" customHeight="1">
      <c r="G15" s="102"/>
      <c r="H15" s="7"/>
      <c r="I15" s="8"/>
      <c r="J15" s="104"/>
      <c r="L15" s="18" t="str">
        <f>初期設定!B16</f>
        <v>予備1</v>
      </c>
      <c r="M15" s="19">
        <f t="shared" si="0"/>
        <v>0</v>
      </c>
    </row>
    <row r="16" spans="1:13" ht="22.5" customHeight="1">
      <c r="G16" s="102"/>
      <c r="H16" s="7"/>
      <c r="I16" s="8"/>
      <c r="J16" s="104"/>
      <c r="L16" s="18" t="str">
        <f>初期設定!B17</f>
        <v>予備2</v>
      </c>
      <c r="M16" s="19">
        <f t="shared" si="0"/>
        <v>0</v>
      </c>
    </row>
    <row r="17" spans="7:13" ht="22.5" customHeight="1">
      <c r="G17" s="102"/>
      <c r="H17" s="7"/>
      <c r="I17" s="8"/>
      <c r="J17" s="104"/>
      <c r="L17" s="18" t="str">
        <f>初期設定!B18</f>
        <v>予備3</v>
      </c>
      <c r="M17" s="19">
        <f t="shared" si="0"/>
        <v>0</v>
      </c>
    </row>
    <row r="18" spans="7:13" ht="22.5" customHeight="1">
      <c r="G18" s="102"/>
      <c r="H18" s="7"/>
      <c r="I18" s="8"/>
      <c r="J18" s="104"/>
      <c r="L18" s="18" t="str">
        <f>初期設定!B19</f>
        <v>予備4</v>
      </c>
      <c r="M18" s="19">
        <f t="shared" si="0"/>
        <v>0</v>
      </c>
    </row>
    <row r="19" spans="7:13" ht="22.5" customHeight="1">
      <c r="G19" s="102"/>
      <c r="H19" s="7"/>
      <c r="I19" s="8"/>
      <c r="J19" s="104"/>
      <c r="L19" s="120" t="s">
        <v>22</v>
      </c>
      <c r="M19" s="120"/>
    </row>
    <row r="20" spans="7:13" ht="22.5" customHeight="1">
      <c r="G20" s="102"/>
      <c r="H20" s="7"/>
      <c r="I20" s="8"/>
      <c r="J20" s="104"/>
      <c r="L20" s="32" t="str">
        <f>初期設定!B22</f>
        <v>食費</v>
      </c>
      <c r="M20" s="19">
        <f>SUMIF(H$5:H$28, L20,J$5:J$28 )</f>
        <v>0</v>
      </c>
    </row>
    <row r="21" spans="7:13" ht="22.5" customHeight="1">
      <c r="G21" s="102"/>
      <c r="H21" s="7"/>
      <c r="I21" s="8"/>
      <c r="J21" s="104"/>
      <c r="L21" s="32" t="str">
        <f>初期設定!B23</f>
        <v>日用品</v>
      </c>
      <c r="M21" s="19">
        <f t="shared" ref="M21:M37" si="1">SUMIF(H$5:H$28, L21,J$5:J$28 )</f>
        <v>0</v>
      </c>
    </row>
    <row r="22" spans="7:13" ht="22.5" customHeight="1">
      <c r="G22" s="102"/>
      <c r="H22" s="7"/>
      <c r="I22" s="8"/>
      <c r="J22" s="104"/>
      <c r="L22" s="32" t="str">
        <f>初期設定!B24</f>
        <v>衣服</v>
      </c>
      <c r="M22" s="19">
        <f t="shared" si="1"/>
        <v>0</v>
      </c>
    </row>
    <row r="23" spans="7:13" ht="22.5" customHeight="1">
      <c r="G23" s="102"/>
      <c r="H23" s="7"/>
      <c r="I23" s="8"/>
      <c r="J23" s="104"/>
      <c r="L23" s="32" t="str">
        <f>初期設定!B25</f>
        <v>交際費</v>
      </c>
      <c r="M23" s="19">
        <f t="shared" si="1"/>
        <v>0</v>
      </c>
    </row>
    <row r="24" spans="7:13" ht="22.5" customHeight="1">
      <c r="G24" s="102"/>
      <c r="H24" s="7"/>
      <c r="I24" s="8"/>
      <c r="J24" s="104"/>
      <c r="L24" s="32" t="str">
        <f>初期設定!B26</f>
        <v>医療費</v>
      </c>
      <c r="M24" s="19">
        <f t="shared" si="1"/>
        <v>0</v>
      </c>
    </row>
    <row r="25" spans="7:13" ht="22.5" customHeight="1">
      <c r="G25" s="102"/>
      <c r="H25" s="7"/>
      <c r="I25" s="8"/>
      <c r="J25" s="104"/>
      <c r="L25" s="32" t="str">
        <f>初期設定!B27</f>
        <v>教育費</v>
      </c>
      <c r="M25" s="19">
        <f t="shared" si="1"/>
        <v>0</v>
      </c>
    </row>
    <row r="26" spans="7:13" ht="22.5" customHeight="1">
      <c r="G26" s="102"/>
      <c r="H26" s="7"/>
      <c r="I26" s="8"/>
      <c r="J26" s="104"/>
      <c r="L26" s="32" t="str">
        <f>初期設定!B28</f>
        <v>光熱費</v>
      </c>
      <c r="M26" s="19">
        <f t="shared" si="1"/>
        <v>0</v>
      </c>
    </row>
    <row r="27" spans="7:13" ht="22.5" customHeight="1">
      <c r="G27" s="102"/>
      <c r="H27" s="7"/>
      <c r="I27" s="8"/>
      <c r="J27" s="104"/>
      <c r="L27" s="32" t="str">
        <f>初期設定!B29</f>
        <v>交通費</v>
      </c>
      <c r="M27" s="19">
        <f t="shared" si="1"/>
        <v>0</v>
      </c>
    </row>
    <row r="28" spans="7:13" ht="22.5" customHeight="1">
      <c r="G28" s="107"/>
      <c r="H28" s="7"/>
      <c r="I28" s="85"/>
      <c r="J28" s="108"/>
      <c r="L28" s="32" t="str">
        <f>初期設定!B30</f>
        <v>通信費</v>
      </c>
      <c r="M28" s="19">
        <f t="shared" si="1"/>
        <v>0</v>
      </c>
    </row>
    <row r="29" spans="7:13" ht="22.5" customHeight="1">
      <c r="G29" s="121" t="s">
        <v>72</v>
      </c>
      <c r="H29" s="121"/>
      <c r="I29" s="121"/>
      <c r="J29" s="37">
        <f>SUM(J5:J28)</f>
        <v>0</v>
      </c>
      <c r="L29" s="32" t="str">
        <f>初期設定!B31</f>
        <v>住居費</v>
      </c>
      <c r="M29" s="19">
        <f t="shared" si="1"/>
        <v>0</v>
      </c>
    </row>
    <row r="30" spans="7:13" ht="22.5" customHeight="1">
      <c r="L30" s="32" t="str">
        <f>初期設定!B32</f>
        <v>税金</v>
      </c>
      <c r="M30" s="19">
        <f t="shared" si="1"/>
        <v>0</v>
      </c>
    </row>
    <row r="31" spans="7:13" ht="22.5" customHeight="1">
      <c r="L31" s="32" t="str">
        <f>初期設定!B33</f>
        <v>保険料</v>
      </c>
      <c r="M31" s="19">
        <f t="shared" si="1"/>
        <v>0</v>
      </c>
    </row>
    <row r="32" spans="7:13" ht="22.5" customHeight="1">
      <c r="L32" s="32" t="str">
        <f>初期設定!B34</f>
        <v>車両費</v>
      </c>
      <c r="M32" s="19">
        <f t="shared" si="1"/>
        <v>0</v>
      </c>
    </row>
    <row r="33" spans="12:13" ht="22.5" customHeight="1">
      <c r="L33" s="32" t="str">
        <f>初期設定!B35</f>
        <v>その他</v>
      </c>
      <c r="M33" s="19">
        <f t="shared" si="1"/>
        <v>0</v>
      </c>
    </row>
    <row r="34" spans="12:13" ht="22.5" customHeight="1">
      <c r="L34" s="32" t="str">
        <f>初期設定!B36</f>
        <v>予備1</v>
      </c>
      <c r="M34" s="19">
        <f t="shared" si="1"/>
        <v>0</v>
      </c>
    </row>
    <row r="35" spans="12:13" ht="22.5" customHeight="1">
      <c r="L35" s="32" t="str">
        <f>初期設定!B37</f>
        <v>予備2</v>
      </c>
      <c r="M35" s="19">
        <f t="shared" si="1"/>
        <v>0</v>
      </c>
    </row>
    <row r="36" spans="12:13" ht="22.5" customHeight="1">
      <c r="L36" s="32" t="str">
        <f>初期設定!B38</f>
        <v>予備3</v>
      </c>
      <c r="M36" s="19">
        <f t="shared" si="1"/>
        <v>0</v>
      </c>
    </row>
    <row r="37" spans="12:13" ht="22.5" customHeight="1">
      <c r="L37" s="32" t="str">
        <f>初期設定!B39</f>
        <v>予備4</v>
      </c>
      <c r="M37" s="19">
        <f t="shared" si="1"/>
        <v>0</v>
      </c>
    </row>
  </sheetData>
  <mergeCells count="5">
    <mergeCell ref="B1:C1"/>
    <mergeCell ref="L11:M11"/>
    <mergeCell ref="L19:M19"/>
    <mergeCell ref="B14:D14"/>
    <mergeCell ref="G29:I29"/>
  </mergeCells>
  <phoneticPr fontId="1"/>
  <pageMargins left="0.11811023622047245" right="0.11811023622047245" top="0.15748031496062992" bottom="0.15748031496062992" header="0.31496062992125984" footer="0.31496062992125984"/>
  <pageSetup paperSize="9" scale="67" orientation="landscape" horizontalDpi="1200" verticalDpi="1200"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初期設定!$B$13:$B$19</xm:f>
          </x14:formula1>
          <xm:sqref>C5:C13</xm:sqref>
        </x14:dataValidation>
        <x14:dataValidation type="list" allowBlank="1" showInputMessage="1" showErrorMessage="1">
          <x14:formula1>
            <xm:f>初期設定!$B$22:$B$39</xm:f>
          </x14:formula1>
          <xm:sqref>H5:H28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topLeftCell="A2" workbookViewId="0">
      <selection activeCell="B5" sqref="B5"/>
    </sheetView>
  </sheetViews>
  <sheetFormatPr defaultRowHeight="22.5" customHeight="1"/>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c r="B1" s="117">
        <f>DATE(初期設定!B4, 5, 1)</f>
        <v>44317</v>
      </c>
      <c r="C1" s="117"/>
      <c r="D1" s="2"/>
      <c r="E1" s="3"/>
      <c r="J1" s="4"/>
    </row>
    <row r="2" spans="1:13" ht="15" customHeight="1">
      <c r="B2" s="10"/>
      <c r="E2" s="4"/>
      <c r="J2" s="4"/>
    </row>
    <row r="3" spans="1:13" ht="22.5" customHeight="1">
      <c r="B3" s="11" t="s">
        <v>16</v>
      </c>
      <c r="E3" s="4"/>
      <c r="G3" s="13" t="s">
        <v>17</v>
      </c>
      <c r="J3" s="4"/>
      <c r="L3" s="13" t="s">
        <v>20</v>
      </c>
    </row>
    <row r="4" spans="1:13" ht="22.5" customHeight="1">
      <c r="A4" s="1"/>
      <c r="B4" s="93" t="s">
        <v>1</v>
      </c>
      <c r="C4" s="94" t="s">
        <v>2</v>
      </c>
      <c r="D4" s="94" t="s">
        <v>3</v>
      </c>
      <c r="E4" s="95" t="s">
        <v>4</v>
      </c>
      <c r="G4" s="105" t="s">
        <v>1</v>
      </c>
      <c r="H4" s="81" t="s">
        <v>2</v>
      </c>
      <c r="I4" s="81" t="s">
        <v>3</v>
      </c>
      <c r="J4" s="106" t="s">
        <v>4</v>
      </c>
      <c r="L4" s="63" t="s">
        <v>6</v>
      </c>
      <c r="M4" s="15">
        <f>E14</f>
        <v>0</v>
      </c>
    </row>
    <row r="5" spans="1:13" ht="22.5" customHeight="1" thickBot="1">
      <c r="B5" s="88"/>
      <c r="C5" s="21"/>
      <c r="D5" s="21"/>
      <c r="E5" s="91"/>
      <c r="G5" s="100"/>
      <c r="H5" s="7"/>
      <c r="I5" s="7"/>
      <c r="J5" s="103"/>
      <c r="L5" s="64" t="s">
        <v>7</v>
      </c>
      <c r="M5" s="16">
        <f>J29</f>
        <v>0</v>
      </c>
    </row>
    <row r="6" spans="1:13" ht="22.5" customHeight="1">
      <c r="B6" s="88"/>
      <c r="C6" s="21"/>
      <c r="D6" s="21"/>
      <c r="E6" s="91"/>
      <c r="G6" s="100"/>
      <c r="H6" s="7"/>
      <c r="I6" s="8"/>
      <c r="J6" s="104"/>
      <c r="L6" s="65" t="s">
        <v>117</v>
      </c>
      <c r="M6" s="60">
        <f>M4-M5</f>
        <v>0</v>
      </c>
    </row>
    <row r="7" spans="1:13" ht="22.5" customHeight="1" thickBot="1">
      <c r="B7" s="88"/>
      <c r="C7" s="21"/>
      <c r="D7" s="21"/>
      <c r="E7" s="91"/>
      <c r="G7" s="100"/>
      <c r="H7" s="7"/>
      <c r="I7" s="8"/>
      <c r="J7" s="104"/>
      <c r="L7" s="66" t="s">
        <v>18</v>
      </c>
      <c r="M7" s="59">
        <f>'4月'!M8</f>
        <v>0</v>
      </c>
    </row>
    <row r="8" spans="1:13" ht="22.5" customHeight="1" thickTop="1">
      <c r="B8" s="88"/>
      <c r="C8" s="21"/>
      <c r="D8" s="21"/>
      <c r="E8" s="91"/>
      <c r="G8" s="100"/>
      <c r="H8" s="7"/>
      <c r="I8" s="8"/>
      <c r="J8" s="104"/>
      <c r="L8" s="14" t="s">
        <v>8</v>
      </c>
      <c r="M8" s="58">
        <f>M6+M7</f>
        <v>0</v>
      </c>
    </row>
    <row r="9" spans="1:13" ht="22.5" customHeight="1">
      <c r="B9" s="88"/>
      <c r="C9" s="21"/>
      <c r="D9" s="6"/>
      <c r="E9" s="92"/>
      <c r="G9" s="100"/>
      <c r="H9" s="7"/>
      <c r="I9" s="8"/>
      <c r="J9" s="104"/>
      <c r="L9" s="61"/>
      <c r="M9" s="62"/>
    </row>
    <row r="10" spans="1:13" ht="22.5" customHeight="1">
      <c r="B10" s="89"/>
      <c r="C10" s="21"/>
      <c r="D10" s="6"/>
      <c r="E10" s="92"/>
      <c r="G10" s="100"/>
      <c r="H10" s="7"/>
      <c r="I10" s="8"/>
      <c r="J10" s="104"/>
      <c r="L10" s="13" t="s">
        <v>19</v>
      </c>
    </row>
    <row r="11" spans="1:13" ht="22.5" customHeight="1">
      <c r="B11" s="89"/>
      <c r="C11" s="21"/>
      <c r="D11" s="6"/>
      <c r="E11" s="92"/>
      <c r="G11" s="100"/>
      <c r="H11" s="7"/>
      <c r="I11" s="8"/>
      <c r="J11" s="104"/>
      <c r="L11" s="118" t="s">
        <v>23</v>
      </c>
      <c r="M11" s="118"/>
    </row>
    <row r="12" spans="1:13" ht="22.5" customHeight="1">
      <c r="B12" s="89"/>
      <c r="C12" s="21"/>
      <c r="D12" s="6"/>
      <c r="E12" s="92"/>
      <c r="G12" s="100"/>
      <c r="H12" s="7"/>
      <c r="I12" s="8"/>
      <c r="J12" s="104"/>
      <c r="L12" s="17" t="str">
        <f>初期設定!B13</f>
        <v>給料</v>
      </c>
      <c r="M12" s="19">
        <f t="shared" ref="M12:M18" si="0">SUMIF(C$5:C$13, L12,E$5:E$13 )</f>
        <v>0</v>
      </c>
    </row>
    <row r="13" spans="1:13" ht="22.5" customHeight="1">
      <c r="B13" s="96"/>
      <c r="C13" s="21"/>
      <c r="D13" s="98"/>
      <c r="E13" s="99"/>
      <c r="G13" s="100"/>
      <c r="H13" s="7"/>
      <c r="I13" s="8"/>
      <c r="J13" s="104"/>
      <c r="L13" s="17" t="str">
        <f>初期設定!B14</f>
        <v>賞与</v>
      </c>
      <c r="M13" s="19">
        <f t="shared" si="0"/>
        <v>0</v>
      </c>
    </row>
    <row r="14" spans="1:13" ht="22.5" customHeight="1">
      <c r="B14" s="119" t="s">
        <v>71</v>
      </c>
      <c r="C14" s="119"/>
      <c r="D14" s="119"/>
      <c r="E14" s="36">
        <f>SUM(E5:E13)</f>
        <v>0</v>
      </c>
      <c r="G14" s="100"/>
      <c r="H14" s="7"/>
      <c r="I14" s="8"/>
      <c r="J14" s="104"/>
      <c r="L14" s="18" t="str">
        <f>初期設定!B15</f>
        <v>その他</v>
      </c>
      <c r="M14" s="19">
        <f t="shared" si="0"/>
        <v>0</v>
      </c>
    </row>
    <row r="15" spans="1:13" ht="22.5" customHeight="1">
      <c r="G15" s="102"/>
      <c r="H15" s="7"/>
      <c r="I15" s="8"/>
      <c r="J15" s="104"/>
      <c r="L15" s="18" t="str">
        <f>初期設定!B16</f>
        <v>予備1</v>
      </c>
      <c r="M15" s="19">
        <f t="shared" si="0"/>
        <v>0</v>
      </c>
    </row>
    <row r="16" spans="1:13" ht="22.5" customHeight="1">
      <c r="G16" s="102"/>
      <c r="H16" s="7"/>
      <c r="I16" s="8"/>
      <c r="J16" s="104"/>
      <c r="L16" s="18" t="str">
        <f>初期設定!B17</f>
        <v>予備2</v>
      </c>
      <c r="M16" s="19">
        <f t="shared" si="0"/>
        <v>0</v>
      </c>
    </row>
    <row r="17" spans="7:13" ht="22.5" customHeight="1">
      <c r="G17" s="102"/>
      <c r="H17" s="7"/>
      <c r="I17" s="8"/>
      <c r="J17" s="104"/>
      <c r="L17" s="18" t="str">
        <f>初期設定!B18</f>
        <v>予備3</v>
      </c>
      <c r="M17" s="19">
        <f t="shared" si="0"/>
        <v>0</v>
      </c>
    </row>
    <row r="18" spans="7:13" ht="22.5" customHeight="1">
      <c r="G18" s="102"/>
      <c r="H18" s="7"/>
      <c r="I18" s="8"/>
      <c r="J18" s="104"/>
      <c r="L18" s="18" t="str">
        <f>初期設定!B19</f>
        <v>予備4</v>
      </c>
      <c r="M18" s="19">
        <f t="shared" si="0"/>
        <v>0</v>
      </c>
    </row>
    <row r="19" spans="7:13" ht="22.5" customHeight="1">
      <c r="G19" s="102"/>
      <c r="H19" s="7"/>
      <c r="I19" s="8"/>
      <c r="J19" s="104"/>
      <c r="L19" s="120" t="s">
        <v>22</v>
      </c>
      <c r="M19" s="120"/>
    </row>
    <row r="20" spans="7:13" ht="22.5" customHeight="1">
      <c r="G20" s="102"/>
      <c r="H20" s="7"/>
      <c r="I20" s="8"/>
      <c r="J20" s="104"/>
      <c r="L20" s="32" t="str">
        <f>初期設定!B22</f>
        <v>食費</v>
      </c>
      <c r="M20" s="19">
        <f>SUMIF(H$5:H$28, L20,J$5:J$28 )</f>
        <v>0</v>
      </c>
    </row>
    <row r="21" spans="7:13" ht="22.5" customHeight="1">
      <c r="G21" s="102"/>
      <c r="H21" s="7"/>
      <c r="I21" s="8"/>
      <c r="J21" s="104"/>
      <c r="L21" s="32" t="str">
        <f>初期設定!B23</f>
        <v>日用品</v>
      </c>
      <c r="M21" s="19">
        <f t="shared" ref="M21:M37" si="1">SUMIF(H$5:H$28, L21,J$5:J$28 )</f>
        <v>0</v>
      </c>
    </row>
    <row r="22" spans="7:13" ht="22.5" customHeight="1">
      <c r="G22" s="102"/>
      <c r="H22" s="7"/>
      <c r="I22" s="8"/>
      <c r="J22" s="104"/>
      <c r="L22" s="32" t="str">
        <f>初期設定!B24</f>
        <v>衣服</v>
      </c>
      <c r="M22" s="19">
        <f t="shared" si="1"/>
        <v>0</v>
      </c>
    </row>
    <row r="23" spans="7:13" ht="22.5" customHeight="1">
      <c r="G23" s="102"/>
      <c r="H23" s="7"/>
      <c r="I23" s="8"/>
      <c r="J23" s="104"/>
      <c r="L23" s="32" t="str">
        <f>初期設定!B25</f>
        <v>交際費</v>
      </c>
      <c r="M23" s="19">
        <f t="shared" si="1"/>
        <v>0</v>
      </c>
    </row>
    <row r="24" spans="7:13" ht="22.5" customHeight="1">
      <c r="G24" s="102"/>
      <c r="H24" s="7"/>
      <c r="I24" s="8"/>
      <c r="J24" s="104"/>
      <c r="L24" s="32" t="str">
        <f>初期設定!B26</f>
        <v>医療費</v>
      </c>
      <c r="M24" s="19">
        <f t="shared" si="1"/>
        <v>0</v>
      </c>
    </row>
    <row r="25" spans="7:13" ht="22.5" customHeight="1">
      <c r="G25" s="102"/>
      <c r="H25" s="7"/>
      <c r="I25" s="8"/>
      <c r="J25" s="104"/>
      <c r="L25" s="32" t="str">
        <f>初期設定!B27</f>
        <v>教育費</v>
      </c>
      <c r="M25" s="19">
        <f t="shared" si="1"/>
        <v>0</v>
      </c>
    </row>
    <row r="26" spans="7:13" ht="22.5" customHeight="1">
      <c r="G26" s="102"/>
      <c r="H26" s="7"/>
      <c r="I26" s="8"/>
      <c r="J26" s="104"/>
      <c r="L26" s="32" t="str">
        <f>初期設定!B28</f>
        <v>光熱費</v>
      </c>
      <c r="M26" s="19">
        <f t="shared" si="1"/>
        <v>0</v>
      </c>
    </row>
    <row r="27" spans="7:13" ht="22.5" customHeight="1">
      <c r="G27" s="102"/>
      <c r="H27" s="7"/>
      <c r="I27" s="8"/>
      <c r="J27" s="104"/>
      <c r="L27" s="32" t="str">
        <f>初期設定!B29</f>
        <v>交通費</v>
      </c>
      <c r="M27" s="19">
        <f t="shared" si="1"/>
        <v>0</v>
      </c>
    </row>
    <row r="28" spans="7:13" ht="22.5" customHeight="1">
      <c r="G28" s="107"/>
      <c r="H28" s="7"/>
      <c r="I28" s="85"/>
      <c r="J28" s="108"/>
      <c r="L28" s="32" t="str">
        <f>初期設定!B30</f>
        <v>通信費</v>
      </c>
      <c r="M28" s="19">
        <f t="shared" si="1"/>
        <v>0</v>
      </c>
    </row>
    <row r="29" spans="7:13" ht="22.5" customHeight="1">
      <c r="G29" s="121" t="s">
        <v>72</v>
      </c>
      <c r="H29" s="121"/>
      <c r="I29" s="121"/>
      <c r="J29" s="37">
        <f>SUM(J5:J28)</f>
        <v>0</v>
      </c>
      <c r="L29" s="32" t="str">
        <f>初期設定!B31</f>
        <v>住居費</v>
      </c>
      <c r="M29" s="19">
        <f t="shared" si="1"/>
        <v>0</v>
      </c>
    </row>
    <row r="30" spans="7:13" ht="22.5" customHeight="1">
      <c r="L30" s="32" t="str">
        <f>初期設定!B32</f>
        <v>税金</v>
      </c>
      <c r="M30" s="19">
        <f t="shared" si="1"/>
        <v>0</v>
      </c>
    </row>
    <row r="31" spans="7:13" ht="22.5" customHeight="1">
      <c r="L31" s="32" t="str">
        <f>初期設定!B33</f>
        <v>保険料</v>
      </c>
      <c r="M31" s="19">
        <f t="shared" si="1"/>
        <v>0</v>
      </c>
    </row>
    <row r="32" spans="7:13" ht="22.5" customHeight="1">
      <c r="L32" s="32" t="str">
        <f>初期設定!B34</f>
        <v>車両費</v>
      </c>
      <c r="M32" s="19">
        <f t="shared" si="1"/>
        <v>0</v>
      </c>
    </row>
    <row r="33" spans="12:13" ht="22.5" customHeight="1">
      <c r="L33" s="32" t="str">
        <f>初期設定!B35</f>
        <v>その他</v>
      </c>
      <c r="M33" s="19">
        <f t="shared" si="1"/>
        <v>0</v>
      </c>
    </row>
    <row r="34" spans="12:13" ht="22.5" customHeight="1">
      <c r="L34" s="32" t="str">
        <f>初期設定!B36</f>
        <v>予備1</v>
      </c>
      <c r="M34" s="19">
        <f t="shared" si="1"/>
        <v>0</v>
      </c>
    </row>
    <row r="35" spans="12:13" ht="22.5" customHeight="1">
      <c r="L35" s="32" t="str">
        <f>初期設定!B37</f>
        <v>予備2</v>
      </c>
      <c r="M35" s="19">
        <f t="shared" si="1"/>
        <v>0</v>
      </c>
    </row>
    <row r="36" spans="12:13" ht="22.5" customHeight="1">
      <c r="L36" s="32" t="str">
        <f>初期設定!B38</f>
        <v>予備3</v>
      </c>
      <c r="M36" s="19">
        <f t="shared" si="1"/>
        <v>0</v>
      </c>
    </row>
    <row r="37" spans="12:13" ht="22.5" customHeight="1">
      <c r="L37" s="32" t="str">
        <f>初期設定!B39</f>
        <v>予備4</v>
      </c>
      <c r="M37" s="19">
        <f t="shared" si="1"/>
        <v>0</v>
      </c>
    </row>
  </sheetData>
  <mergeCells count="5">
    <mergeCell ref="B1:C1"/>
    <mergeCell ref="L11:M11"/>
    <mergeCell ref="L19:M19"/>
    <mergeCell ref="B14:D14"/>
    <mergeCell ref="G29:I29"/>
  </mergeCells>
  <phoneticPr fontId="1"/>
  <pageMargins left="0.7" right="0.7" top="0.75" bottom="0.75" header="0.3" footer="0.3"/>
  <pageSetup paperSize="9" orientation="portrait" horizontalDpi="1200" verticalDpi="1200"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初期設定!$B$13:$B$19</xm:f>
          </x14:formula1>
          <xm:sqref>C5:C13</xm:sqref>
        </x14:dataValidation>
        <x14:dataValidation type="list" allowBlank="1" showInputMessage="1" showErrorMessage="1">
          <x14:formula1>
            <xm:f>初期設定!$B$22:$B$39</xm:f>
          </x14:formula1>
          <xm:sqref>H5:H28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election activeCell="B5" sqref="B5"/>
    </sheetView>
  </sheetViews>
  <sheetFormatPr defaultRowHeight="22.5" customHeight="1"/>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c r="B1" s="117">
        <f>DATE(初期設定!B4, 6, 1)</f>
        <v>44348</v>
      </c>
      <c r="C1" s="117"/>
      <c r="D1" s="2"/>
      <c r="E1" s="3"/>
      <c r="J1" s="4"/>
    </row>
    <row r="2" spans="1:13" ht="15" customHeight="1">
      <c r="B2" s="10"/>
      <c r="E2" s="4"/>
      <c r="J2" s="4"/>
    </row>
    <row r="3" spans="1:13" ht="22.5" customHeight="1">
      <c r="B3" s="11" t="s">
        <v>16</v>
      </c>
      <c r="E3" s="4"/>
      <c r="G3" s="13" t="s">
        <v>17</v>
      </c>
      <c r="J3" s="4"/>
      <c r="L3" s="13" t="s">
        <v>20</v>
      </c>
    </row>
    <row r="4" spans="1:13" ht="22.5" customHeight="1">
      <c r="A4" s="1"/>
      <c r="B4" s="93" t="s">
        <v>1</v>
      </c>
      <c r="C4" s="94" t="s">
        <v>2</v>
      </c>
      <c r="D4" s="94" t="s">
        <v>3</v>
      </c>
      <c r="E4" s="95" t="s">
        <v>4</v>
      </c>
      <c r="G4" s="105" t="s">
        <v>1</v>
      </c>
      <c r="H4" s="81" t="s">
        <v>2</v>
      </c>
      <c r="I4" s="81" t="s">
        <v>3</v>
      </c>
      <c r="J4" s="106" t="s">
        <v>4</v>
      </c>
      <c r="L4" s="63" t="s">
        <v>6</v>
      </c>
      <c r="M4" s="15">
        <f>E14</f>
        <v>0</v>
      </c>
    </row>
    <row r="5" spans="1:13" ht="22.5" customHeight="1" thickBot="1">
      <c r="B5" s="88"/>
      <c r="C5" s="21"/>
      <c r="D5" s="21"/>
      <c r="E5" s="91"/>
      <c r="G5" s="100"/>
      <c r="H5" s="7"/>
      <c r="I5" s="7"/>
      <c r="J5" s="103"/>
      <c r="L5" s="64" t="s">
        <v>7</v>
      </c>
      <c r="M5" s="16">
        <f>J29</f>
        <v>0</v>
      </c>
    </row>
    <row r="6" spans="1:13" ht="22.5" customHeight="1">
      <c r="B6" s="88"/>
      <c r="C6" s="21"/>
      <c r="D6" s="21"/>
      <c r="E6" s="91"/>
      <c r="G6" s="100"/>
      <c r="H6" s="7"/>
      <c r="I6" s="8"/>
      <c r="J6" s="104"/>
      <c r="L6" s="65" t="s">
        <v>117</v>
      </c>
      <c r="M6" s="60">
        <f>M4-M5</f>
        <v>0</v>
      </c>
    </row>
    <row r="7" spans="1:13" ht="22.5" customHeight="1" thickBot="1">
      <c r="B7" s="88"/>
      <c r="C7" s="21"/>
      <c r="D7" s="21"/>
      <c r="E7" s="91"/>
      <c r="G7" s="100"/>
      <c r="H7" s="7"/>
      <c r="I7" s="8"/>
      <c r="J7" s="104"/>
      <c r="L7" s="66" t="s">
        <v>18</v>
      </c>
      <c r="M7" s="59">
        <f>'5月'!M8</f>
        <v>0</v>
      </c>
    </row>
    <row r="8" spans="1:13" ht="22.5" customHeight="1" thickTop="1">
      <c r="B8" s="88"/>
      <c r="C8" s="21"/>
      <c r="D8" s="21"/>
      <c r="E8" s="91"/>
      <c r="G8" s="100"/>
      <c r="H8" s="7"/>
      <c r="I8" s="8"/>
      <c r="J8" s="104"/>
      <c r="L8" s="14" t="s">
        <v>8</v>
      </c>
      <c r="M8" s="58">
        <f>M6+M7</f>
        <v>0</v>
      </c>
    </row>
    <row r="9" spans="1:13" ht="22.5" customHeight="1">
      <c r="B9" s="88"/>
      <c r="C9" s="21"/>
      <c r="D9" s="6"/>
      <c r="E9" s="92"/>
      <c r="G9" s="100"/>
      <c r="H9" s="7"/>
      <c r="I9" s="8"/>
      <c r="J9" s="104"/>
      <c r="L9" s="61"/>
      <c r="M9" s="62"/>
    </row>
    <row r="10" spans="1:13" ht="22.5" customHeight="1">
      <c r="B10" s="89"/>
      <c r="C10" s="21"/>
      <c r="D10" s="6"/>
      <c r="E10" s="92"/>
      <c r="G10" s="100"/>
      <c r="H10" s="7"/>
      <c r="I10" s="8"/>
      <c r="J10" s="104"/>
      <c r="L10" s="13" t="s">
        <v>19</v>
      </c>
    </row>
    <row r="11" spans="1:13" ht="22.5" customHeight="1">
      <c r="B11" s="89"/>
      <c r="C11" s="21"/>
      <c r="D11" s="6"/>
      <c r="E11" s="92"/>
      <c r="G11" s="100"/>
      <c r="H11" s="7"/>
      <c r="I11" s="8"/>
      <c r="J11" s="104"/>
      <c r="L11" s="118" t="s">
        <v>23</v>
      </c>
      <c r="M11" s="118"/>
    </row>
    <row r="12" spans="1:13" ht="22.5" customHeight="1">
      <c r="B12" s="89"/>
      <c r="C12" s="21"/>
      <c r="D12" s="6"/>
      <c r="E12" s="92"/>
      <c r="G12" s="100"/>
      <c r="H12" s="7"/>
      <c r="I12" s="8"/>
      <c r="J12" s="104"/>
      <c r="L12" s="17" t="str">
        <f>初期設定!B13</f>
        <v>給料</v>
      </c>
      <c r="M12" s="19">
        <f t="shared" ref="M12:M18" si="0">SUMIF(C$5:C$13, L12,E$5:E$13 )</f>
        <v>0</v>
      </c>
    </row>
    <row r="13" spans="1:13" ht="22.5" customHeight="1">
      <c r="B13" s="96"/>
      <c r="C13" s="21"/>
      <c r="D13" s="98"/>
      <c r="E13" s="99"/>
      <c r="G13" s="100"/>
      <c r="H13" s="7"/>
      <c r="I13" s="8"/>
      <c r="J13" s="104"/>
      <c r="L13" s="17" t="str">
        <f>初期設定!B14</f>
        <v>賞与</v>
      </c>
      <c r="M13" s="19">
        <f t="shared" si="0"/>
        <v>0</v>
      </c>
    </row>
    <row r="14" spans="1:13" ht="22.5" customHeight="1">
      <c r="B14" s="119" t="s">
        <v>71</v>
      </c>
      <c r="C14" s="119"/>
      <c r="D14" s="119"/>
      <c r="E14" s="36">
        <f>SUM(E5:E13)</f>
        <v>0</v>
      </c>
      <c r="G14" s="100"/>
      <c r="H14" s="7"/>
      <c r="I14" s="8"/>
      <c r="J14" s="104"/>
      <c r="L14" s="18" t="str">
        <f>初期設定!B15</f>
        <v>その他</v>
      </c>
      <c r="M14" s="19">
        <f t="shared" si="0"/>
        <v>0</v>
      </c>
    </row>
    <row r="15" spans="1:13" ht="22.5" customHeight="1">
      <c r="G15" s="102"/>
      <c r="H15" s="7"/>
      <c r="I15" s="8"/>
      <c r="J15" s="104"/>
      <c r="L15" s="18" t="str">
        <f>初期設定!B16</f>
        <v>予備1</v>
      </c>
      <c r="M15" s="19">
        <f t="shared" si="0"/>
        <v>0</v>
      </c>
    </row>
    <row r="16" spans="1:13" ht="22.5" customHeight="1">
      <c r="G16" s="102"/>
      <c r="H16" s="7"/>
      <c r="I16" s="8"/>
      <c r="J16" s="104"/>
      <c r="L16" s="18" t="str">
        <f>初期設定!B17</f>
        <v>予備2</v>
      </c>
      <c r="M16" s="19">
        <f t="shared" si="0"/>
        <v>0</v>
      </c>
    </row>
    <row r="17" spans="7:13" ht="22.5" customHeight="1">
      <c r="G17" s="102"/>
      <c r="H17" s="7"/>
      <c r="I17" s="8"/>
      <c r="J17" s="104"/>
      <c r="L17" s="18" t="str">
        <f>初期設定!B18</f>
        <v>予備3</v>
      </c>
      <c r="M17" s="19">
        <f t="shared" si="0"/>
        <v>0</v>
      </c>
    </row>
    <row r="18" spans="7:13" ht="22.5" customHeight="1">
      <c r="G18" s="102"/>
      <c r="H18" s="7"/>
      <c r="I18" s="8"/>
      <c r="J18" s="104"/>
      <c r="L18" s="18" t="str">
        <f>初期設定!B19</f>
        <v>予備4</v>
      </c>
      <c r="M18" s="19">
        <f t="shared" si="0"/>
        <v>0</v>
      </c>
    </row>
    <row r="19" spans="7:13" ht="22.5" customHeight="1">
      <c r="G19" s="102"/>
      <c r="H19" s="7"/>
      <c r="I19" s="8"/>
      <c r="J19" s="104"/>
      <c r="L19" s="120" t="s">
        <v>22</v>
      </c>
      <c r="M19" s="120"/>
    </row>
    <row r="20" spans="7:13" ht="22.5" customHeight="1">
      <c r="G20" s="102"/>
      <c r="H20" s="7"/>
      <c r="I20" s="8"/>
      <c r="J20" s="104"/>
      <c r="L20" s="32" t="str">
        <f>初期設定!B22</f>
        <v>食費</v>
      </c>
      <c r="M20" s="19">
        <f>SUMIF(H$5:H$28, L20,J$5:J$28 )</f>
        <v>0</v>
      </c>
    </row>
    <row r="21" spans="7:13" ht="22.5" customHeight="1">
      <c r="G21" s="102"/>
      <c r="H21" s="7"/>
      <c r="I21" s="8"/>
      <c r="J21" s="104"/>
      <c r="L21" s="32" t="str">
        <f>初期設定!B23</f>
        <v>日用品</v>
      </c>
      <c r="M21" s="19">
        <f t="shared" ref="M21:M37" si="1">SUMIF(H$5:H$28, L21,J$5:J$28 )</f>
        <v>0</v>
      </c>
    </row>
    <row r="22" spans="7:13" ht="22.5" customHeight="1">
      <c r="G22" s="102"/>
      <c r="H22" s="7"/>
      <c r="I22" s="8"/>
      <c r="J22" s="104"/>
      <c r="L22" s="32" t="str">
        <f>初期設定!B24</f>
        <v>衣服</v>
      </c>
      <c r="M22" s="19">
        <f t="shared" si="1"/>
        <v>0</v>
      </c>
    </row>
    <row r="23" spans="7:13" ht="22.5" customHeight="1">
      <c r="G23" s="102"/>
      <c r="H23" s="7"/>
      <c r="I23" s="8"/>
      <c r="J23" s="104"/>
      <c r="L23" s="32" t="str">
        <f>初期設定!B25</f>
        <v>交際費</v>
      </c>
      <c r="M23" s="19">
        <f t="shared" si="1"/>
        <v>0</v>
      </c>
    </row>
    <row r="24" spans="7:13" ht="22.5" customHeight="1">
      <c r="G24" s="102"/>
      <c r="H24" s="7"/>
      <c r="I24" s="8"/>
      <c r="J24" s="104"/>
      <c r="L24" s="32" t="str">
        <f>初期設定!B26</f>
        <v>医療費</v>
      </c>
      <c r="M24" s="19">
        <f t="shared" si="1"/>
        <v>0</v>
      </c>
    </row>
    <row r="25" spans="7:13" ht="22.5" customHeight="1">
      <c r="G25" s="102"/>
      <c r="H25" s="7"/>
      <c r="I25" s="8"/>
      <c r="J25" s="104"/>
      <c r="L25" s="32" t="str">
        <f>初期設定!B27</f>
        <v>教育費</v>
      </c>
      <c r="M25" s="19">
        <f t="shared" si="1"/>
        <v>0</v>
      </c>
    </row>
    <row r="26" spans="7:13" ht="22.5" customHeight="1">
      <c r="G26" s="102"/>
      <c r="H26" s="7"/>
      <c r="I26" s="8"/>
      <c r="J26" s="104"/>
      <c r="L26" s="32" t="str">
        <f>初期設定!B28</f>
        <v>光熱費</v>
      </c>
      <c r="M26" s="19">
        <f t="shared" si="1"/>
        <v>0</v>
      </c>
    </row>
    <row r="27" spans="7:13" ht="22.5" customHeight="1">
      <c r="G27" s="102"/>
      <c r="H27" s="7"/>
      <c r="I27" s="8"/>
      <c r="J27" s="104"/>
      <c r="L27" s="32" t="str">
        <f>初期設定!B29</f>
        <v>交通費</v>
      </c>
      <c r="M27" s="19">
        <f t="shared" si="1"/>
        <v>0</v>
      </c>
    </row>
    <row r="28" spans="7:13" ht="22.5" customHeight="1">
      <c r="G28" s="107"/>
      <c r="H28" s="7"/>
      <c r="I28" s="85"/>
      <c r="J28" s="108"/>
      <c r="L28" s="32" t="str">
        <f>初期設定!B30</f>
        <v>通信費</v>
      </c>
      <c r="M28" s="19">
        <f t="shared" si="1"/>
        <v>0</v>
      </c>
    </row>
    <row r="29" spans="7:13" ht="22.5" customHeight="1">
      <c r="G29" s="121" t="s">
        <v>72</v>
      </c>
      <c r="H29" s="121"/>
      <c r="I29" s="121"/>
      <c r="J29" s="37">
        <f>SUM(J5:J28)</f>
        <v>0</v>
      </c>
      <c r="L29" s="32" t="str">
        <f>初期設定!B31</f>
        <v>住居費</v>
      </c>
      <c r="M29" s="19">
        <f t="shared" si="1"/>
        <v>0</v>
      </c>
    </row>
    <row r="30" spans="7:13" ht="22.5" customHeight="1">
      <c r="L30" s="32" t="str">
        <f>初期設定!B32</f>
        <v>税金</v>
      </c>
      <c r="M30" s="19">
        <f t="shared" si="1"/>
        <v>0</v>
      </c>
    </row>
    <row r="31" spans="7:13" ht="22.5" customHeight="1">
      <c r="L31" s="32" t="str">
        <f>初期設定!B33</f>
        <v>保険料</v>
      </c>
      <c r="M31" s="19">
        <f t="shared" si="1"/>
        <v>0</v>
      </c>
    </row>
    <row r="32" spans="7:13" ht="22.5" customHeight="1">
      <c r="L32" s="32" t="str">
        <f>初期設定!B34</f>
        <v>車両費</v>
      </c>
      <c r="M32" s="19">
        <f t="shared" si="1"/>
        <v>0</v>
      </c>
    </row>
    <row r="33" spans="12:13" ht="22.5" customHeight="1">
      <c r="L33" s="32" t="str">
        <f>初期設定!B35</f>
        <v>その他</v>
      </c>
      <c r="M33" s="19">
        <f t="shared" si="1"/>
        <v>0</v>
      </c>
    </row>
    <row r="34" spans="12:13" ht="22.5" customHeight="1">
      <c r="L34" s="32" t="str">
        <f>初期設定!B36</f>
        <v>予備1</v>
      </c>
      <c r="M34" s="19">
        <f t="shared" si="1"/>
        <v>0</v>
      </c>
    </row>
    <row r="35" spans="12:13" ht="22.5" customHeight="1">
      <c r="L35" s="32" t="str">
        <f>初期設定!B37</f>
        <v>予備2</v>
      </c>
      <c r="M35" s="19">
        <f t="shared" si="1"/>
        <v>0</v>
      </c>
    </row>
    <row r="36" spans="12:13" ht="22.5" customHeight="1">
      <c r="L36" s="32" t="str">
        <f>初期設定!B38</f>
        <v>予備3</v>
      </c>
      <c r="M36" s="19">
        <f t="shared" si="1"/>
        <v>0</v>
      </c>
    </row>
    <row r="37" spans="12:13" ht="22.5" customHeight="1">
      <c r="L37" s="32" t="str">
        <f>初期設定!B39</f>
        <v>予備4</v>
      </c>
      <c r="M37" s="19">
        <f t="shared" si="1"/>
        <v>0</v>
      </c>
    </row>
  </sheetData>
  <mergeCells count="5">
    <mergeCell ref="B1:C1"/>
    <mergeCell ref="L11:M11"/>
    <mergeCell ref="L19:M19"/>
    <mergeCell ref="B14:D14"/>
    <mergeCell ref="G29:I29"/>
  </mergeCells>
  <phoneticPr fontId="1"/>
  <pageMargins left="0.7" right="0.7" top="0.75" bottom="0.75" header="0.3" footer="0.3"/>
  <tableParts count="2">
    <tablePart r:id="rId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初期設定!$B$13:$B$19</xm:f>
          </x14:formula1>
          <xm:sqref>C5:C13</xm:sqref>
        </x14:dataValidation>
        <x14:dataValidation type="list" allowBlank="1" showInputMessage="1" showErrorMessage="1">
          <x14:formula1>
            <xm:f>初期設定!$B$22:$B$39</xm:f>
          </x14:formula1>
          <xm:sqref>H5:H28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election activeCell="B5" sqref="B5"/>
    </sheetView>
  </sheetViews>
  <sheetFormatPr defaultRowHeight="22.5" customHeight="1"/>
  <cols>
    <col min="1" max="1" width="3.7109375" customWidth="1"/>
    <col min="2" max="2" width="11.140625" style="12" customWidth="1"/>
    <col min="3" max="3" width="14.28515625" customWidth="1"/>
    <col min="4" max="4" width="27.140625" customWidth="1"/>
    <col min="5" max="5" width="14.28515625" style="5" customWidth="1"/>
    <col min="6" max="6" width="5.28515625" customWidth="1"/>
    <col min="7" max="7" width="11.140625" style="1" customWidth="1"/>
    <col min="8" max="8" width="14.28515625" customWidth="1"/>
    <col min="9" max="9" width="27.140625" customWidth="1"/>
    <col min="10" max="10" width="14.28515625" style="5" customWidth="1"/>
    <col min="11" max="11" width="8.5703125" customWidth="1"/>
    <col min="12" max="12" width="15.5703125" customWidth="1"/>
    <col min="13" max="13" width="17.85546875" customWidth="1"/>
  </cols>
  <sheetData>
    <row r="1" spans="1:13" ht="29.25" customHeight="1">
      <c r="B1" s="117">
        <f>DATE(初期設定!B4, 7, 1)</f>
        <v>44378</v>
      </c>
      <c r="C1" s="117"/>
      <c r="D1" s="2"/>
      <c r="E1" s="3"/>
      <c r="J1" s="4"/>
    </row>
    <row r="2" spans="1:13" ht="15" customHeight="1">
      <c r="B2" s="10"/>
      <c r="E2" s="4"/>
      <c r="J2" s="4"/>
    </row>
    <row r="3" spans="1:13" ht="22.5" customHeight="1">
      <c r="B3" s="11" t="s">
        <v>16</v>
      </c>
      <c r="E3" s="4"/>
      <c r="G3" s="13" t="s">
        <v>17</v>
      </c>
      <c r="J3" s="4"/>
      <c r="L3" s="13" t="s">
        <v>20</v>
      </c>
    </row>
    <row r="4" spans="1:13" ht="22.5" customHeight="1">
      <c r="A4" s="1"/>
      <c r="B4" s="93" t="s">
        <v>1</v>
      </c>
      <c r="C4" s="94" t="s">
        <v>2</v>
      </c>
      <c r="D4" s="94" t="s">
        <v>3</v>
      </c>
      <c r="E4" s="95" t="s">
        <v>4</v>
      </c>
      <c r="G4" s="105" t="s">
        <v>1</v>
      </c>
      <c r="H4" s="81" t="s">
        <v>2</v>
      </c>
      <c r="I4" s="81" t="s">
        <v>3</v>
      </c>
      <c r="J4" s="106" t="s">
        <v>4</v>
      </c>
      <c r="L4" s="63" t="s">
        <v>6</v>
      </c>
      <c r="M4" s="15">
        <f>E14</f>
        <v>0</v>
      </c>
    </row>
    <row r="5" spans="1:13" ht="22.5" customHeight="1" thickBot="1">
      <c r="B5" s="88"/>
      <c r="C5" s="21"/>
      <c r="D5" s="21"/>
      <c r="E5" s="91"/>
      <c r="G5" s="100"/>
      <c r="H5" s="7"/>
      <c r="I5" s="7"/>
      <c r="J5" s="103"/>
      <c r="L5" s="64" t="s">
        <v>7</v>
      </c>
      <c r="M5" s="16">
        <f>J29</f>
        <v>0</v>
      </c>
    </row>
    <row r="6" spans="1:13" ht="22.5" customHeight="1">
      <c r="B6" s="88"/>
      <c r="C6" s="21"/>
      <c r="D6" s="21"/>
      <c r="E6" s="91"/>
      <c r="G6" s="100"/>
      <c r="H6" s="7"/>
      <c r="I6" s="8"/>
      <c r="J6" s="104"/>
      <c r="L6" s="65" t="s">
        <v>117</v>
      </c>
      <c r="M6" s="60">
        <f>M4-M5</f>
        <v>0</v>
      </c>
    </row>
    <row r="7" spans="1:13" ht="22.5" customHeight="1" thickBot="1">
      <c r="B7" s="88"/>
      <c r="C7" s="21"/>
      <c r="D7" s="21"/>
      <c r="E7" s="91"/>
      <c r="G7" s="100"/>
      <c r="H7" s="7"/>
      <c r="I7" s="8"/>
      <c r="J7" s="104"/>
      <c r="L7" s="66" t="s">
        <v>18</v>
      </c>
      <c r="M7" s="59">
        <f>'6月'!M8</f>
        <v>0</v>
      </c>
    </row>
    <row r="8" spans="1:13" ht="22.5" customHeight="1" thickTop="1">
      <c r="B8" s="88"/>
      <c r="C8" s="21"/>
      <c r="D8" s="21"/>
      <c r="E8" s="91"/>
      <c r="G8" s="100"/>
      <c r="H8" s="7"/>
      <c r="I8" s="8"/>
      <c r="J8" s="104"/>
      <c r="L8" s="14" t="s">
        <v>8</v>
      </c>
      <c r="M8" s="58">
        <f>M6+M7</f>
        <v>0</v>
      </c>
    </row>
    <row r="9" spans="1:13" ht="22.5" customHeight="1">
      <c r="B9" s="88"/>
      <c r="C9" s="21"/>
      <c r="D9" s="6"/>
      <c r="E9" s="92"/>
      <c r="G9" s="100"/>
      <c r="H9" s="7"/>
      <c r="I9" s="8"/>
      <c r="J9" s="104"/>
      <c r="L9" s="61"/>
      <c r="M9" s="62"/>
    </row>
    <row r="10" spans="1:13" ht="22.5" customHeight="1">
      <c r="B10" s="89"/>
      <c r="C10" s="21"/>
      <c r="D10" s="6"/>
      <c r="E10" s="92"/>
      <c r="G10" s="100"/>
      <c r="H10" s="7"/>
      <c r="I10" s="8"/>
      <c r="J10" s="104"/>
      <c r="L10" s="13" t="s">
        <v>19</v>
      </c>
    </row>
    <row r="11" spans="1:13" ht="22.5" customHeight="1">
      <c r="B11" s="89"/>
      <c r="C11" s="21"/>
      <c r="D11" s="6"/>
      <c r="E11" s="92"/>
      <c r="G11" s="100"/>
      <c r="H11" s="7"/>
      <c r="I11" s="8"/>
      <c r="J11" s="104"/>
      <c r="L11" s="118" t="s">
        <v>23</v>
      </c>
      <c r="M11" s="118"/>
    </row>
    <row r="12" spans="1:13" ht="22.5" customHeight="1">
      <c r="B12" s="89"/>
      <c r="C12" s="21"/>
      <c r="D12" s="6"/>
      <c r="E12" s="92"/>
      <c r="G12" s="100"/>
      <c r="H12" s="7"/>
      <c r="I12" s="8"/>
      <c r="J12" s="104"/>
      <c r="L12" s="17" t="str">
        <f>初期設定!B13</f>
        <v>給料</v>
      </c>
      <c r="M12" s="19">
        <f t="shared" ref="M12:M18" si="0">SUMIF(C$5:C$13, L12,E$5:E$13 )</f>
        <v>0</v>
      </c>
    </row>
    <row r="13" spans="1:13" ht="22.5" customHeight="1">
      <c r="B13" s="96"/>
      <c r="C13" s="21"/>
      <c r="D13" s="98"/>
      <c r="E13" s="99"/>
      <c r="G13" s="100"/>
      <c r="H13" s="7"/>
      <c r="I13" s="8"/>
      <c r="J13" s="104"/>
      <c r="L13" s="17" t="str">
        <f>初期設定!B14</f>
        <v>賞与</v>
      </c>
      <c r="M13" s="19">
        <f t="shared" si="0"/>
        <v>0</v>
      </c>
    </row>
    <row r="14" spans="1:13" ht="22.5" customHeight="1">
      <c r="B14" s="119" t="s">
        <v>71</v>
      </c>
      <c r="C14" s="119"/>
      <c r="D14" s="119"/>
      <c r="E14" s="36">
        <f>SUM(E5:E13)</f>
        <v>0</v>
      </c>
      <c r="G14" s="100"/>
      <c r="H14" s="7"/>
      <c r="I14" s="8"/>
      <c r="J14" s="104"/>
      <c r="L14" s="18" t="str">
        <f>初期設定!B15</f>
        <v>その他</v>
      </c>
      <c r="M14" s="19">
        <f t="shared" si="0"/>
        <v>0</v>
      </c>
    </row>
    <row r="15" spans="1:13" ht="22.5" customHeight="1">
      <c r="G15" s="102"/>
      <c r="H15" s="7"/>
      <c r="I15" s="8"/>
      <c r="J15" s="104"/>
      <c r="L15" s="18" t="str">
        <f>初期設定!B16</f>
        <v>予備1</v>
      </c>
      <c r="M15" s="19">
        <f t="shared" si="0"/>
        <v>0</v>
      </c>
    </row>
    <row r="16" spans="1:13" ht="22.5" customHeight="1">
      <c r="G16" s="102"/>
      <c r="H16" s="7"/>
      <c r="I16" s="8"/>
      <c r="J16" s="104"/>
      <c r="L16" s="18" t="str">
        <f>初期設定!B17</f>
        <v>予備2</v>
      </c>
      <c r="M16" s="19">
        <f t="shared" si="0"/>
        <v>0</v>
      </c>
    </row>
    <row r="17" spans="7:13" ht="22.5" customHeight="1">
      <c r="G17" s="102"/>
      <c r="H17" s="7"/>
      <c r="I17" s="8"/>
      <c r="J17" s="104"/>
      <c r="L17" s="18" t="str">
        <f>初期設定!B18</f>
        <v>予備3</v>
      </c>
      <c r="M17" s="19">
        <f t="shared" si="0"/>
        <v>0</v>
      </c>
    </row>
    <row r="18" spans="7:13" ht="22.5" customHeight="1">
      <c r="G18" s="102"/>
      <c r="H18" s="7"/>
      <c r="I18" s="8"/>
      <c r="J18" s="104"/>
      <c r="L18" s="18" t="str">
        <f>初期設定!B19</f>
        <v>予備4</v>
      </c>
      <c r="M18" s="19">
        <f t="shared" si="0"/>
        <v>0</v>
      </c>
    </row>
    <row r="19" spans="7:13" ht="22.5" customHeight="1">
      <c r="G19" s="102"/>
      <c r="H19" s="7"/>
      <c r="I19" s="8"/>
      <c r="J19" s="104"/>
      <c r="L19" s="120" t="s">
        <v>22</v>
      </c>
      <c r="M19" s="120"/>
    </row>
    <row r="20" spans="7:13" ht="22.5" customHeight="1">
      <c r="G20" s="102"/>
      <c r="H20" s="7"/>
      <c r="I20" s="8"/>
      <c r="J20" s="104"/>
      <c r="L20" s="32" t="str">
        <f>初期設定!B22</f>
        <v>食費</v>
      </c>
      <c r="M20" s="19">
        <f>SUMIF(H$5:H$28, L20,J$5:J$28 )</f>
        <v>0</v>
      </c>
    </row>
    <row r="21" spans="7:13" ht="22.5" customHeight="1">
      <c r="G21" s="102"/>
      <c r="H21" s="7"/>
      <c r="I21" s="8"/>
      <c r="J21" s="104"/>
      <c r="L21" s="32" t="str">
        <f>初期設定!B23</f>
        <v>日用品</v>
      </c>
      <c r="M21" s="19">
        <f t="shared" ref="M21:M37" si="1">SUMIF(H$5:H$28, L21,J$5:J$28 )</f>
        <v>0</v>
      </c>
    </row>
    <row r="22" spans="7:13" ht="22.5" customHeight="1">
      <c r="G22" s="102"/>
      <c r="H22" s="7"/>
      <c r="I22" s="8"/>
      <c r="J22" s="104"/>
      <c r="L22" s="32" t="str">
        <f>初期設定!B24</f>
        <v>衣服</v>
      </c>
      <c r="M22" s="19">
        <f t="shared" si="1"/>
        <v>0</v>
      </c>
    </row>
    <row r="23" spans="7:13" ht="22.5" customHeight="1">
      <c r="G23" s="102"/>
      <c r="H23" s="7"/>
      <c r="I23" s="8"/>
      <c r="J23" s="104"/>
      <c r="L23" s="32" t="str">
        <f>初期設定!B25</f>
        <v>交際費</v>
      </c>
      <c r="M23" s="19">
        <f t="shared" si="1"/>
        <v>0</v>
      </c>
    </row>
    <row r="24" spans="7:13" ht="22.5" customHeight="1">
      <c r="G24" s="102"/>
      <c r="H24" s="7"/>
      <c r="I24" s="8"/>
      <c r="J24" s="104"/>
      <c r="L24" s="32" t="str">
        <f>初期設定!B26</f>
        <v>医療費</v>
      </c>
      <c r="M24" s="19">
        <f t="shared" si="1"/>
        <v>0</v>
      </c>
    </row>
    <row r="25" spans="7:13" ht="22.5" customHeight="1">
      <c r="G25" s="102"/>
      <c r="H25" s="7"/>
      <c r="I25" s="8"/>
      <c r="J25" s="104"/>
      <c r="L25" s="32" t="str">
        <f>初期設定!B27</f>
        <v>教育費</v>
      </c>
      <c r="M25" s="19">
        <f t="shared" si="1"/>
        <v>0</v>
      </c>
    </row>
    <row r="26" spans="7:13" ht="22.5" customHeight="1">
      <c r="G26" s="102"/>
      <c r="H26" s="7"/>
      <c r="I26" s="8"/>
      <c r="J26" s="104"/>
      <c r="L26" s="32" t="str">
        <f>初期設定!B28</f>
        <v>光熱費</v>
      </c>
      <c r="M26" s="19">
        <f t="shared" si="1"/>
        <v>0</v>
      </c>
    </row>
    <row r="27" spans="7:13" ht="22.5" customHeight="1">
      <c r="G27" s="102"/>
      <c r="H27" s="7"/>
      <c r="I27" s="8"/>
      <c r="J27" s="104"/>
      <c r="L27" s="32" t="str">
        <f>初期設定!B29</f>
        <v>交通費</v>
      </c>
      <c r="M27" s="19">
        <f t="shared" si="1"/>
        <v>0</v>
      </c>
    </row>
    <row r="28" spans="7:13" ht="22.5" customHeight="1">
      <c r="G28" s="107"/>
      <c r="H28" s="7"/>
      <c r="I28" s="85"/>
      <c r="J28" s="108"/>
      <c r="L28" s="32" t="str">
        <f>初期設定!B30</f>
        <v>通信費</v>
      </c>
      <c r="M28" s="19">
        <f t="shared" si="1"/>
        <v>0</v>
      </c>
    </row>
    <row r="29" spans="7:13" ht="22.5" customHeight="1">
      <c r="G29" s="121" t="s">
        <v>72</v>
      </c>
      <c r="H29" s="121"/>
      <c r="I29" s="121"/>
      <c r="J29" s="37">
        <f>SUM(J5:J28)</f>
        <v>0</v>
      </c>
      <c r="L29" s="32" t="str">
        <f>初期設定!B31</f>
        <v>住居費</v>
      </c>
      <c r="M29" s="19">
        <f t="shared" si="1"/>
        <v>0</v>
      </c>
    </row>
    <row r="30" spans="7:13" ht="22.5" customHeight="1">
      <c r="L30" s="32" t="str">
        <f>初期設定!B32</f>
        <v>税金</v>
      </c>
      <c r="M30" s="19">
        <f t="shared" si="1"/>
        <v>0</v>
      </c>
    </row>
    <row r="31" spans="7:13" ht="22.5" customHeight="1">
      <c r="L31" s="32" t="str">
        <f>初期設定!B33</f>
        <v>保険料</v>
      </c>
      <c r="M31" s="19">
        <f t="shared" si="1"/>
        <v>0</v>
      </c>
    </row>
    <row r="32" spans="7:13" ht="22.5" customHeight="1">
      <c r="L32" s="32" t="str">
        <f>初期設定!B34</f>
        <v>車両費</v>
      </c>
      <c r="M32" s="19">
        <f t="shared" si="1"/>
        <v>0</v>
      </c>
    </row>
    <row r="33" spans="12:13" ht="22.5" customHeight="1">
      <c r="L33" s="32" t="str">
        <f>初期設定!B35</f>
        <v>その他</v>
      </c>
      <c r="M33" s="19">
        <f t="shared" si="1"/>
        <v>0</v>
      </c>
    </row>
    <row r="34" spans="12:13" ht="22.5" customHeight="1">
      <c r="L34" s="32" t="str">
        <f>初期設定!B36</f>
        <v>予備1</v>
      </c>
      <c r="M34" s="19">
        <f t="shared" si="1"/>
        <v>0</v>
      </c>
    </row>
    <row r="35" spans="12:13" ht="22.5" customHeight="1">
      <c r="L35" s="32" t="str">
        <f>初期設定!B37</f>
        <v>予備2</v>
      </c>
      <c r="M35" s="19">
        <f t="shared" si="1"/>
        <v>0</v>
      </c>
    </row>
    <row r="36" spans="12:13" ht="22.5" customHeight="1">
      <c r="L36" s="32" t="str">
        <f>初期設定!B38</f>
        <v>予備3</v>
      </c>
      <c r="M36" s="19">
        <f t="shared" si="1"/>
        <v>0</v>
      </c>
    </row>
    <row r="37" spans="12:13" ht="22.5" customHeight="1">
      <c r="L37" s="32" t="str">
        <f>初期設定!B39</f>
        <v>予備4</v>
      </c>
      <c r="M37" s="19">
        <f t="shared" si="1"/>
        <v>0</v>
      </c>
    </row>
  </sheetData>
  <mergeCells count="5">
    <mergeCell ref="B1:C1"/>
    <mergeCell ref="L11:M11"/>
    <mergeCell ref="L19:M19"/>
    <mergeCell ref="B14:D14"/>
    <mergeCell ref="G29:I29"/>
  </mergeCells>
  <phoneticPr fontId="1"/>
  <pageMargins left="0.7" right="0.7" top="0.75" bottom="0.75" header="0.3" footer="0.3"/>
  <tableParts count="2">
    <tablePart r:id="rId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初期設定!$B$13:$B$19</xm:f>
          </x14:formula1>
          <xm:sqref>C5:C13</xm:sqref>
        </x14:dataValidation>
        <x14:dataValidation type="list" allowBlank="1" showInputMessage="1" showErrorMessage="1">
          <x14:formula1>
            <xm:f>初期設定!$B$22:$B$39</xm:f>
          </x14:formula1>
          <xm:sqref>H5:H28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初期設定</vt:lpstr>
      <vt:lpstr>使い方(サンプル)</vt:lpstr>
      <vt:lpstr>1月</vt:lpstr>
      <vt:lpstr>2月</vt:lpstr>
      <vt:lpstr>3月</vt:lpstr>
      <vt:lpstr>4月</vt:lpstr>
      <vt:lpstr>5月</vt:lpstr>
      <vt:lpstr>6月</vt:lpstr>
      <vt:lpstr>7月</vt:lpstr>
      <vt:lpstr>8月</vt:lpstr>
      <vt:lpstr>9月</vt:lpstr>
      <vt:lpstr>10月</vt:lpstr>
      <vt:lpstr>11月</vt:lpstr>
      <vt:lpstr>12月</vt:lpstr>
      <vt:lpstr>推移要約</vt:lpstr>
      <vt:lpstr>推移詳細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user1</cp:lastModifiedBy>
  <cp:lastPrinted>2021-01-04T05:54:19Z</cp:lastPrinted>
  <dcterms:created xsi:type="dcterms:W3CDTF">2020-12-30T01:02:16Z</dcterms:created>
  <dcterms:modified xsi:type="dcterms:W3CDTF">2021-01-04T06:24:48Z</dcterms:modified>
</cp:coreProperties>
</file>