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exia\ビズルート\テンプレート\そ損益計算書\"/>
    </mc:Choice>
  </mc:AlternateContent>
  <xr:revisionPtr revIDLastSave="0" documentId="13_ncr:1_{A2DE1E8A-CEB6-40B6-9F00-F2D5C8391D06}" xr6:coauthVersionLast="47" xr6:coauthVersionMax="47" xr10:uidLastSave="{00000000-0000-0000-0000-000000000000}"/>
  <bookViews>
    <workbookView xWindow="1776" yWindow="936" windowWidth="20400" windowHeight="10848" xr2:uid="{7846D9A2-2302-4352-A1DD-0D335872E2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L19" i="1"/>
  <c r="M19" i="1"/>
  <c r="N19" i="1"/>
  <c r="C19" i="1"/>
  <c r="C20" i="1" l="1"/>
  <c r="C18" i="1"/>
  <c r="D15" i="1"/>
  <c r="D18" i="1" s="1"/>
  <c r="D20" i="1" s="1"/>
  <c r="E15" i="1"/>
  <c r="E18" i="1" s="1"/>
  <c r="E20" i="1" s="1"/>
  <c r="F15" i="1"/>
  <c r="F18" i="1" s="1"/>
  <c r="F20" i="1" s="1"/>
  <c r="G15" i="1"/>
  <c r="G18" i="1" s="1"/>
  <c r="G20" i="1" s="1"/>
  <c r="H15" i="1"/>
  <c r="H18" i="1" s="1"/>
  <c r="H20" i="1" s="1"/>
  <c r="I15" i="1"/>
  <c r="I18" i="1" s="1"/>
  <c r="I20" i="1" s="1"/>
  <c r="J15" i="1"/>
  <c r="J18" i="1" s="1"/>
  <c r="J20" i="1" s="1"/>
  <c r="K15" i="1"/>
  <c r="K18" i="1" s="1"/>
  <c r="K20" i="1" s="1"/>
  <c r="L15" i="1"/>
  <c r="L18" i="1" s="1"/>
  <c r="L20" i="1" s="1"/>
  <c r="M15" i="1"/>
  <c r="M18" i="1" s="1"/>
  <c r="M20" i="1" s="1"/>
  <c r="N15" i="1"/>
  <c r="N18" i="1" s="1"/>
  <c r="N20" i="1" s="1"/>
  <c r="C15" i="1"/>
  <c r="D12" i="1"/>
  <c r="E12" i="1"/>
  <c r="F12" i="1"/>
  <c r="G12" i="1"/>
  <c r="H12" i="1"/>
  <c r="I12" i="1"/>
  <c r="J12" i="1"/>
  <c r="K12" i="1"/>
  <c r="L12" i="1"/>
  <c r="M12" i="1"/>
  <c r="N12" i="1"/>
  <c r="D6" i="1"/>
  <c r="E6" i="1"/>
  <c r="F6" i="1"/>
  <c r="G6" i="1"/>
  <c r="H6" i="1"/>
  <c r="I6" i="1"/>
  <c r="J6" i="1"/>
  <c r="K6" i="1"/>
  <c r="L6" i="1"/>
  <c r="M6" i="1"/>
  <c r="N6" i="1"/>
  <c r="C6" i="1"/>
  <c r="C12" i="1" s="1"/>
</calcChain>
</file>

<file path=xl/sharedStrings.xml><?xml version="1.0" encoding="utf-8"?>
<sst xmlns="http://schemas.openxmlformats.org/spreadsheetml/2006/main" count="33" uniqueCount="33">
  <si>
    <t>科目</t>
    <rPh sb="0" eb="2">
      <t>カモク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</si>
  <si>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</si>
  <si>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</si>
  <si>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</si>
  <si>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</si>
  <si>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</si>
  <si>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</si>
  <si>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</si>
  <si>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</si>
  <si>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</si>
  <si>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</si>
  <si>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</si>
  <si>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</si>
  <si>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売上高</t>
  </si>
  <si>
    <t>売上原価</t>
  </si>
  <si>
    <t>売上総利益（自動計算）</t>
  </si>
  <si>
    <t>販売費及び一般管理費</t>
  </si>
  <si>
    <t>営業利益（自動計算）</t>
  </si>
  <si>
    <t>営業外収益</t>
  </si>
  <si>
    <t>営業外費用</t>
  </si>
  <si>
    <t>経常利益（自動計算）</t>
  </si>
  <si>
    <t>特別利益</t>
  </si>
  <si>
    <t>特別損失</t>
  </si>
  <si>
    <t>給与手当</t>
    <phoneticPr fontId="1"/>
  </si>
  <si>
    <t>広告宣伝費</t>
    <phoneticPr fontId="1"/>
  </si>
  <si>
    <t>旅費交通費</t>
    <phoneticPr fontId="1"/>
  </si>
  <si>
    <t>通信費</t>
    <phoneticPr fontId="1"/>
  </si>
  <si>
    <t>月次損益計算書（12か月推移）</t>
    <phoneticPr fontId="1"/>
  </si>
  <si>
    <t>2025年度</t>
    <rPh sb="4" eb="6">
      <t>ネンド</t>
    </rPh>
    <phoneticPr fontId="1"/>
  </si>
  <si>
    <t>前年
同月比(%)</t>
    <rPh sb="0" eb="2">
      <t>ゼンネン</t>
    </rPh>
    <rPh sb="3" eb="6">
      <t>ドウゲツヒ</t>
    </rPh>
    <phoneticPr fontId="1"/>
  </si>
  <si>
    <t>当期純利益（自動計算）</t>
    <rPh sb="6" eb="10">
      <t>ジドウケイサン</t>
    </rPh>
    <phoneticPr fontId="1"/>
  </si>
  <si>
    <t>税引前当期利益（自動）</t>
    <rPh sb="8" eb="10">
      <t>ジドウ</t>
    </rPh>
    <phoneticPr fontId="1"/>
  </si>
  <si>
    <t>法人税等（自動）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</si>
</sst>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_);[Red]\(#,##0\)"/>
  </numFmts>
  <fonts count="5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177" fontId="4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0" fontId="4" fillId="0" borderId="14" xfId="0" applyFont="1" applyBorder="1">
      <alignment vertical="center"/>
    </xf>
    <xf numFmtId="177" fontId="4" fillId="0" borderId="16" xfId="0" applyNumberFormat="1" applyFont="1" applyBorder="1">
      <alignment vertical="center"/>
    </xf>
    <xf numFmtId="0" fontId="4" fillId="0" borderId="18" xfId="0" applyFont="1" applyBorder="1">
      <alignment vertical="center"/>
    </xf>
    <xf numFmtId="176" fontId="4" fillId="0" borderId="19" xfId="0" applyNumberFormat="1" applyFont="1" applyBorder="1">
      <alignment vertical="center"/>
    </xf>
    <xf numFmtId="177" fontId="4" fillId="0" borderId="20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178" fontId="4" fillId="0" borderId="7" xfId="0" applyNumberFormat="1" applyFont="1" applyBorder="1">
      <alignment vertical="center"/>
    </xf>
    <xf numFmtId="0" fontId="4" fillId="0" borderId="5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/>
    </xf>
    <xf numFmtId="178" fontId="4" fillId="0" borderId="1" xfId="0" applyNumberFormat="1" applyFont="1" applyBorder="1">
      <alignment vertical="center"/>
    </xf>
    <xf numFmtId="178" fontId="4" fillId="0" borderId="15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C7D73-F491-41E6-B2CE-B5AA9EBF47BC}">
  <sheetPr>
    <pageSetUpPr fitToPage="1"/>
  </sheetPr>
  <dimension ref="A1:O20"/>
  <sheetViews>
    <sheetView showGridLines="0" tabSelected="1" workbookViewId="0">
      <selection sqref="A1:B1"/>
    </sheetView>
  </sheetViews>
  <sheetFormatPr defaultRowHeight="20.399999999999999" customHeight="1" x14ac:dyDescent="0.4"/>
  <cols>
    <col min="1" max="1" width="6.6640625" customWidth="1"/>
    <col min="2" max="2" width="16.44140625" customWidth="1"/>
    <col min="3" max="3" width="10.21875" bestFit="1" customWidth="1"/>
    <col min="4" max="14" width="9.109375" bestFit="1" customWidth="1"/>
    <col min="15" max="15" width="9" bestFit="1" customWidth="1"/>
  </cols>
  <sheetData>
    <row r="1" spans="1:15" ht="22.2" customHeight="1" x14ac:dyDescent="0.4">
      <c r="A1" s="22" t="s">
        <v>28</v>
      </c>
      <c r="B1" s="22"/>
      <c r="C1" s="1" t="s">
        <v>27</v>
      </c>
    </row>
    <row r="3" spans="1:15" ht="31.8" customHeight="1" x14ac:dyDescent="0.4">
      <c r="A3" s="23" t="s">
        <v>0</v>
      </c>
      <c r="B3" s="24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13" t="s">
        <v>29</v>
      </c>
    </row>
    <row r="4" spans="1:15" ht="24" customHeight="1" x14ac:dyDescent="0.4">
      <c r="A4" s="16" t="s">
        <v>13</v>
      </c>
      <c r="B4" s="3"/>
      <c r="C4" s="14">
        <v>1200000</v>
      </c>
      <c r="D4" s="15">
        <v>1350000</v>
      </c>
      <c r="E4" s="15">
        <v>1400000</v>
      </c>
      <c r="F4" s="15">
        <v>1500000</v>
      </c>
      <c r="G4" s="15">
        <v>1600000</v>
      </c>
      <c r="H4" s="15">
        <v>1580000</v>
      </c>
      <c r="I4" s="15">
        <v>1700000</v>
      </c>
      <c r="J4" s="15">
        <v>1650000</v>
      </c>
      <c r="K4" s="15">
        <v>1720000</v>
      </c>
      <c r="L4" s="15">
        <v>1800000</v>
      </c>
      <c r="M4" s="15">
        <v>1780000</v>
      </c>
      <c r="N4" s="15">
        <v>2000000</v>
      </c>
      <c r="O4" s="4">
        <v>1.1000000000000001</v>
      </c>
    </row>
    <row r="5" spans="1:15" ht="24" customHeight="1" x14ac:dyDescent="0.4">
      <c r="A5" s="17" t="s">
        <v>14</v>
      </c>
      <c r="B5" s="5"/>
      <c r="C5" s="20">
        <v>600000</v>
      </c>
      <c r="D5" s="6">
        <v>620000</v>
      </c>
      <c r="E5" s="6">
        <v>650000</v>
      </c>
      <c r="F5" s="6">
        <v>700000</v>
      </c>
      <c r="G5" s="6">
        <v>720000</v>
      </c>
      <c r="H5" s="6">
        <v>710000</v>
      </c>
      <c r="I5" s="6">
        <v>760000</v>
      </c>
      <c r="J5" s="6">
        <v>750000</v>
      </c>
      <c r="K5" s="6">
        <v>770000</v>
      </c>
      <c r="L5" s="6">
        <v>800000</v>
      </c>
      <c r="M5" s="6">
        <v>795000</v>
      </c>
      <c r="N5" s="6">
        <v>820000</v>
      </c>
      <c r="O5" s="7">
        <v>1.08</v>
      </c>
    </row>
    <row r="6" spans="1:15" ht="24" customHeight="1" x14ac:dyDescent="0.4">
      <c r="A6" s="17" t="s">
        <v>15</v>
      </c>
      <c r="B6" s="5"/>
      <c r="C6" s="20">
        <f>IF(OR(C4="", C5=""), "", C4-C5)</f>
        <v>600000</v>
      </c>
      <c r="D6" s="20">
        <f t="shared" ref="D6:N6" si="0">IF(OR(D4="", D5=""), "", D4-D5)</f>
        <v>730000</v>
      </c>
      <c r="E6" s="20">
        <f t="shared" si="0"/>
        <v>750000</v>
      </c>
      <c r="F6" s="20">
        <f t="shared" si="0"/>
        <v>800000</v>
      </c>
      <c r="G6" s="20">
        <f t="shared" si="0"/>
        <v>880000</v>
      </c>
      <c r="H6" s="20">
        <f t="shared" si="0"/>
        <v>870000</v>
      </c>
      <c r="I6" s="20">
        <f t="shared" si="0"/>
        <v>940000</v>
      </c>
      <c r="J6" s="20">
        <f t="shared" si="0"/>
        <v>900000</v>
      </c>
      <c r="K6" s="20">
        <f t="shared" si="0"/>
        <v>950000</v>
      </c>
      <c r="L6" s="20">
        <f t="shared" si="0"/>
        <v>1000000</v>
      </c>
      <c r="M6" s="20">
        <f t="shared" si="0"/>
        <v>985000</v>
      </c>
      <c r="N6" s="20">
        <f t="shared" si="0"/>
        <v>1180000</v>
      </c>
      <c r="O6" s="7">
        <v>1.1200000000000001</v>
      </c>
    </row>
    <row r="7" spans="1:15" ht="24" customHeight="1" x14ac:dyDescent="0.4">
      <c r="A7" s="17" t="s">
        <v>16</v>
      </c>
      <c r="B7" s="5"/>
      <c r="C7" s="20">
        <v>300000</v>
      </c>
      <c r="D7" s="6">
        <v>320000</v>
      </c>
      <c r="E7" s="6">
        <v>330000</v>
      </c>
      <c r="F7" s="6">
        <v>340000</v>
      </c>
      <c r="G7" s="6">
        <v>350000</v>
      </c>
      <c r="H7" s="6">
        <v>360000</v>
      </c>
      <c r="I7" s="6">
        <v>360000</v>
      </c>
      <c r="J7" s="6">
        <v>355000</v>
      </c>
      <c r="K7" s="6">
        <v>370000</v>
      </c>
      <c r="L7" s="6">
        <v>380000</v>
      </c>
      <c r="M7" s="6">
        <v>390000</v>
      </c>
      <c r="N7" s="6">
        <v>410000</v>
      </c>
      <c r="O7" s="7">
        <v>1.05</v>
      </c>
    </row>
    <row r="8" spans="1:15" ht="24" customHeight="1" x14ac:dyDescent="0.4">
      <c r="A8" s="17"/>
      <c r="B8" s="5" t="s">
        <v>23</v>
      </c>
      <c r="C8" s="2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5" ht="24" customHeight="1" x14ac:dyDescent="0.4">
      <c r="A9" s="17"/>
      <c r="B9" s="5" t="s">
        <v>24</v>
      </c>
      <c r="C9" s="2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1:15" ht="24" customHeight="1" x14ac:dyDescent="0.4">
      <c r="A10" s="17"/>
      <c r="B10" s="5" t="s">
        <v>25</v>
      </c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1:15" ht="24" customHeight="1" x14ac:dyDescent="0.4">
      <c r="A11" s="17"/>
      <c r="B11" s="5" t="s">
        <v>26</v>
      </c>
      <c r="C11" s="2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1:15" ht="24" customHeight="1" x14ac:dyDescent="0.4">
      <c r="A12" s="17" t="s">
        <v>17</v>
      </c>
      <c r="B12" s="5"/>
      <c r="C12" s="20">
        <f>IF(OR(C4="", C6=""), "", C6 - C7)</f>
        <v>300000</v>
      </c>
      <c r="D12" s="20">
        <f t="shared" ref="D12:N12" si="1">IF(OR(D4="", D6=""), "", D6 - D7)</f>
        <v>410000</v>
      </c>
      <c r="E12" s="20">
        <f t="shared" si="1"/>
        <v>420000</v>
      </c>
      <c r="F12" s="20">
        <f t="shared" si="1"/>
        <v>460000</v>
      </c>
      <c r="G12" s="20">
        <f t="shared" si="1"/>
        <v>530000</v>
      </c>
      <c r="H12" s="20">
        <f t="shared" si="1"/>
        <v>510000</v>
      </c>
      <c r="I12" s="20">
        <f t="shared" si="1"/>
        <v>580000</v>
      </c>
      <c r="J12" s="20">
        <f t="shared" si="1"/>
        <v>545000</v>
      </c>
      <c r="K12" s="20">
        <f t="shared" si="1"/>
        <v>580000</v>
      </c>
      <c r="L12" s="20">
        <f t="shared" si="1"/>
        <v>620000</v>
      </c>
      <c r="M12" s="20">
        <f t="shared" si="1"/>
        <v>595000</v>
      </c>
      <c r="N12" s="20">
        <f t="shared" si="1"/>
        <v>770000</v>
      </c>
      <c r="O12" s="7">
        <v>1.1499999999999999</v>
      </c>
    </row>
    <row r="13" spans="1:15" ht="24" customHeight="1" x14ac:dyDescent="0.4">
      <c r="A13" s="17" t="s">
        <v>18</v>
      </c>
      <c r="B13" s="5"/>
      <c r="C13" s="20">
        <v>10000</v>
      </c>
      <c r="D13" s="6">
        <v>0</v>
      </c>
      <c r="E13" s="6">
        <v>0</v>
      </c>
      <c r="F13" s="6">
        <v>10000</v>
      </c>
      <c r="G13" s="6">
        <v>0</v>
      </c>
      <c r="H13" s="6">
        <v>0</v>
      </c>
      <c r="I13" s="6">
        <v>0</v>
      </c>
      <c r="J13" s="6">
        <v>0</v>
      </c>
      <c r="K13" s="6">
        <v>5000</v>
      </c>
      <c r="L13" s="6">
        <v>0</v>
      </c>
      <c r="M13" s="6">
        <v>0</v>
      </c>
      <c r="N13" s="6">
        <v>0</v>
      </c>
      <c r="O13" s="7"/>
    </row>
    <row r="14" spans="1:15" ht="24" customHeight="1" x14ac:dyDescent="0.4">
      <c r="A14" s="17" t="s">
        <v>19</v>
      </c>
      <c r="B14" s="5"/>
      <c r="C14" s="20">
        <v>20000</v>
      </c>
      <c r="D14" s="6">
        <v>2000</v>
      </c>
      <c r="E14" s="6">
        <v>0</v>
      </c>
      <c r="F14" s="6">
        <v>0</v>
      </c>
      <c r="G14" s="6">
        <v>0</v>
      </c>
      <c r="H14" s="6">
        <v>0</v>
      </c>
      <c r="I14" s="6">
        <v>20100</v>
      </c>
      <c r="J14" s="6">
        <v>0</v>
      </c>
      <c r="K14" s="6">
        <v>0</v>
      </c>
      <c r="L14" s="6">
        <v>19800</v>
      </c>
      <c r="M14" s="6">
        <v>0</v>
      </c>
      <c r="N14" s="6">
        <v>0</v>
      </c>
      <c r="O14" s="7"/>
    </row>
    <row r="15" spans="1:15" ht="24" customHeight="1" x14ac:dyDescent="0.4">
      <c r="A15" s="17" t="s">
        <v>20</v>
      </c>
      <c r="B15" s="5"/>
      <c r="C15" s="20">
        <f>IF(C12="", "", C12 + C13 - C14)</f>
        <v>290000</v>
      </c>
      <c r="D15" s="20">
        <f t="shared" ref="D15:N15" si="2">IF(D12="", "", D12 + D13 - D14)</f>
        <v>408000</v>
      </c>
      <c r="E15" s="20">
        <f t="shared" si="2"/>
        <v>420000</v>
      </c>
      <c r="F15" s="20">
        <f t="shared" si="2"/>
        <v>470000</v>
      </c>
      <c r="G15" s="20">
        <f t="shared" si="2"/>
        <v>530000</v>
      </c>
      <c r="H15" s="20">
        <f t="shared" si="2"/>
        <v>510000</v>
      </c>
      <c r="I15" s="20">
        <f t="shared" si="2"/>
        <v>559900</v>
      </c>
      <c r="J15" s="20">
        <f t="shared" si="2"/>
        <v>545000</v>
      </c>
      <c r="K15" s="20">
        <f t="shared" si="2"/>
        <v>585000</v>
      </c>
      <c r="L15" s="20">
        <f t="shared" si="2"/>
        <v>600200</v>
      </c>
      <c r="M15" s="20">
        <f t="shared" si="2"/>
        <v>595000</v>
      </c>
      <c r="N15" s="20">
        <f t="shared" si="2"/>
        <v>770000</v>
      </c>
      <c r="O15" s="7">
        <v>1.2050000000000001</v>
      </c>
    </row>
    <row r="16" spans="1:15" ht="24" customHeight="1" x14ac:dyDescent="0.4">
      <c r="A16" s="17" t="s">
        <v>21</v>
      </c>
      <c r="B16" s="5"/>
      <c r="C16" s="20">
        <v>20000</v>
      </c>
      <c r="D16" s="6">
        <v>10000</v>
      </c>
      <c r="E16" s="6">
        <v>0</v>
      </c>
      <c r="F16" s="6">
        <v>0</v>
      </c>
      <c r="G16" s="6">
        <v>5000</v>
      </c>
      <c r="H16" s="6">
        <v>0</v>
      </c>
      <c r="I16" s="6">
        <v>0</v>
      </c>
      <c r="J16" s="6">
        <v>0</v>
      </c>
      <c r="K16" s="6">
        <v>30000</v>
      </c>
      <c r="L16" s="6">
        <v>0</v>
      </c>
      <c r="M16" s="6">
        <v>56000</v>
      </c>
      <c r="N16" s="6">
        <v>12000</v>
      </c>
      <c r="O16" s="7"/>
    </row>
    <row r="17" spans="1:15" ht="24" customHeight="1" x14ac:dyDescent="0.4">
      <c r="A17" s="17" t="s">
        <v>22</v>
      </c>
      <c r="B17" s="5"/>
      <c r="C17" s="20">
        <v>0</v>
      </c>
      <c r="D17" s="6">
        <v>0</v>
      </c>
      <c r="E17" s="6">
        <v>0</v>
      </c>
      <c r="F17" s="6">
        <v>0</v>
      </c>
      <c r="G17" s="6">
        <v>56000</v>
      </c>
      <c r="H17" s="6">
        <v>0</v>
      </c>
      <c r="I17" s="6">
        <v>0</v>
      </c>
      <c r="J17" s="6">
        <v>1000</v>
      </c>
      <c r="K17" s="6">
        <v>20000</v>
      </c>
      <c r="L17" s="6">
        <v>0</v>
      </c>
      <c r="M17" s="6">
        <v>12000</v>
      </c>
      <c r="N17" s="6">
        <v>0</v>
      </c>
      <c r="O17" s="7"/>
    </row>
    <row r="18" spans="1:15" ht="24" customHeight="1" x14ac:dyDescent="0.4">
      <c r="A18" s="17" t="s">
        <v>31</v>
      </c>
      <c r="B18" s="5"/>
      <c r="C18" s="20">
        <f>IF(C15="", "", C15 + C16 - C17)</f>
        <v>310000</v>
      </c>
      <c r="D18" s="20">
        <f t="shared" ref="D18:N18" si="3">IF(D15="", "", D15 + D16 - D17)</f>
        <v>418000</v>
      </c>
      <c r="E18" s="20">
        <f t="shared" si="3"/>
        <v>420000</v>
      </c>
      <c r="F18" s="20">
        <f t="shared" si="3"/>
        <v>470000</v>
      </c>
      <c r="G18" s="20">
        <f t="shared" si="3"/>
        <v>479000</v>
      </c>
      <c r="H18" s="20">
        <f t="shared" si="3"/>
        <v>510000</v>
      </c>
      <c r="I18" s="20">
        <f t="shared" si="3"/>
        <v>559900</v>
      </c>
      <c r="J18" s="20">
        <f t="shared" si="3"/>
        <v>544000</v>
      </c>
      <c r="K18" s="20">
        <f t="shared" si="3"/>
        <v>595000</v>
      </c>
      <c r="L18" s="20">
        <f t="shared" si="3"/>
        <v>600200</v>
      </c>
      <c r="M18" s="20">
        <f t="shared" si="3"/>
        <v>639000</v>
      </c>
      <c r="N18" s="20">
        <f t="shared" si="3"/>
        <v>782000</v>
      </c>
      <c r="O18" s="7"/>
    </row>
    <row r="19" spans="1:15" ht="24" customHeight="1" thickBot="1" x14ac:dyDescent="0.45">
      <c r="A19" s="18" t="s">
        <v>32</v>
      </c>
      <c r="B19" s="8"/>
      <c r="C19" s="21">
        <f>ROUNDDOWN(IF(C18&lt;=8000000,C18*0.15,8000000*0.15 + (C18-8000000)*0.232) / 1000, 0)* 1000</f>
        <v>46000</v>
      </c>
      <c r="D19" s="21">
        <f t="shared" ref="D19:N19" si="4">ROUNDDOWN(IF(D18&lt;=8000000,D18*0.15,8000000*0.15 + (D18-8000000)*0.232) / 1000, 0)* 1000</f>
        <v>62000</v>
      </c>
      <c r="E19" s="21">
        <f t="shared" si="4"/>
        <v>63000</v>
      </c>
      <c r="F19" s="21">
        <f t="shared" si="4"/>
        <v>70000</v>
      </c>
      <c r="G19" s="21">
        <f t="shared" si="4"/>
        <v>71000</v>
      </c>
      <c r="H19" s="21">
        <f t="shared" si="4"/>
        <v>76000</v>
      </c>
      <c r="I19" s="21">
        <f t="shared" si="4"/>
        <v>83000</v>
      </c>
      <c r="J19" s="21">
        <f t="shared" si="4"/>
        <v>81000</v>
      </c>
      <c r="K19" s="21">
        <f t="shared" si="4"/>
        <v>89000</v>
      </c>
      <c r="L19" s="21">
        <f t="shared" si="4"/>
        <v>90000</v>
      </c>
      <c r="M19" s="21">
        <f t="shared" si="4"/>
        <v>95000</v>
      </c>
      <c r="N19" s="21">
        <f t="shared" si="4"/>
        <v>117000</v>
      </c>
      <c r="O19" s="9">
        <v>0.12</v>
      </c>
    </row>
    <row r="20" spans="1:15" ht="24" customHeight="1" thickTop="1" x14ac:dyDescent="0.4">
      <c r="A20" s="19" t="s">
        <v>30</v>
      </c>
      <c r="B20" s="10"/>
      <c r="C20" s="11">
        <f>IF(C18="", "", C18 - C19)</f>
        <v>264000</v>
      </c>
      <c r="D20" s="11">
        <f t="shared" ref="D20:N20" si="5">IF(D18="", "", D18 - D19)</f>
        <v>356000</v>
      </c>
      <c r="E20" s="11">
        <f t="shared" si="5"/>
        <v>357000</v>
      </c>
      <c r="F20" s="11">
        <f t="shared" si="5"/>
        <v>400000</v>
      </c>
      <c r="G20" s="11">
        <f t="shared" si="5"/>
        <v>408000</v>
      </c>
      <c r="H20" s="11">
        <f t="shared" si="5"/>
        <v>434000</v>
      </c>
      <c r="I20" s="11">
        <f t="shared" si="5"/>
        <v>476900</v>
      </c>
      <c r="J20" s="11">
        <f t="shared" si="5"/>
        <v>463000</v>
      </c>
      <c r="K20" s="11">
        <f t="shared" si="5"/>
        <v>506000</v>
      </c>
      <c r="L20" s="11">
        <f t="shared" si="5"/>
        <v>510200</v>
      </c>
      <c r="M20" s="11">
        <f t="shared" si="5"/>
        <v>544000</v>
      </c>
      <c r="N20" s="11">
        <f t="shared" si="5"/>
        <v>665000</v>
      </c>
      <c r="O20" s="12">
        <v>0.11700000000000001</v>
      </c>
    </row>
  </sheetData>
  <mergeCells count="2">
    <mergeCell ref="A1:B1"/>
    <mergeCell ref="A3:B3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2025-12-05T00:24:23Z</cp:lastPrinted>
  <dcterms:created xsi:type="dcterms:W3CDTF">2025-12-04T07:50:06Z</dcterms:created>
  <dcterms:modified xsi:type="dcterms:W3CDTF">2025-12-05T01:38:31Z</dcterms:modified>
</cp:coreProperties>
</file>