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83C859EE-47BC-4002-B9BC-007C233CCC07}" xr6:coauthVersionLast="47" xr6:coauthVersionMax="47" xr10:uidLastSave="{00000000-0000-0000-0000-000000000000}"/>
  <bookViews>
    <workbookView xWindow="2760" yWindow="384" windowWidth="14556" windowHeight="11484" xr2:uid="{00000000-000D-0000-FFFF-FFFF00000000}"/>
  </bookViews>
  <sheets>
    <sheet name="マンション自治会_月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<sst xmlns="http://schemas.openxmlformats.org/spreadsheetml/2006/main" count="25" uniqueCount="25">
  <si>
    <t>🏢 マンション・自治会用 ごみ当番表（1ヶ月）</t>
  </si>
  <si>
    <t>※ 当番は部屋番号または氏名で記入してください</t>
  </si>
  <si>
    <t>日付</t>
  </si>
  <si>
    <t>当番（部屋番号 / 氏名）</t>
  </si>
  <si>
    <t>メモ</t>
  </si>
  <si>
    <t>101 佐藤</t>
    <phoneticPr fontId="5"/>
  </si>
  <si>
    <t>203 田中</t>
    <phoneticPr fontId="5"/>
  </si>
  <si>
    <t>可燃ゴミの日／朝8:30までに集積所へ</t>
    <phoneticPr fontId="5"/>
  </si>
  <si>
    <t>不燃ゴミは第1・第3水曜のみ</t>
    <phoneticPr fontId="5"/>
  </si>
  <si>
    <t>305 中村</t>
    <phoneticPr fontId="5"/>
  </si>
  <si>
    <t>資源ゴミ（ペットボトル）キャップとラベルを分ける</t>
    <phoneticPr fontId="5"/>
  </si>
  <si>
    <t>102 山本</t>
    <phoneticPr fontId="5"/>
  </si>
  <si>
    <t>段ボールは折り畳んでヒモ縛り</t>
    <phoneticPr fontId="5"/>
  </si>
  <si>
    <t>208 鈴木</t>
    <phoneticPr fontId="5"/>
  </si>
  <si>
    <t>回収車が来るのが早い → 前夜に仮置き可</t>
    <phoneticPr fontId="5"/>
  </si>
  <si>
    <t>303 加藤</t>
    <phoneticPr fontId="5"/>
  </si>
  <si>
    <t>集積所のフタを閉めてカラス対策</t>
    <phoneticPr fontId="5"/>
  </si>
  <si>
    <t>106 高橋</t>
    <phoneticPr fontId="5"/>
  </si>
  <si>
    <t>可燃ゴミの日／袋は二重にすると良い</t>
    <phoneticPr fontId="5"/>
  </si>
  <si>
    <t>202 小林</t>
    <phoneticPr fontId="5"/>
  </si>
  <si>
    <t>缶・ビンは水ですすぐ／ラベルはそのままでOK</t>
    <phoneticPr fontId="5"/>
  </si>
  <si>
    <t>306 木村</t>
    <phoneticPr fontId="5"/>
  </si>
  <si>
    <t>不燃ゴミの日／割れ物は新聞紙に包む</t>
    <phoneticPr fontId="5"/>
  </si>
  <si>
    <t>年（YYYY）</t>
  </si>
  <si>
    <t>月（MM）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</si>
</sst>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m&quot;月&quot;d&quot;日&quot;;@"/>
  </numFmts>
  <fonts count="7" x14ac:knownFonts="1">
    <font>
      <sz val="11"/>
      <color theme="1"/>
      <name val="ＭＳ Ｐゴシック"/>
      <family val="2"/>
      <scheme val="minor"/>
    </font>
    <font>
      <b/>
      <sz val="16"/>
      <name val="游ゴシック"/>
      <family val="3"/>
      <charset val="128"/>
    </font>
    <font>
      <sz val="11"/>
      <color theme="1"/>
      <name val="游ゴシック"/>
      <family val="3"/>
      <charset val="128"/>
    </font>
    <font>
      <i/>
      <sz val="11"/>
      <color rgb="FF555555"/>
      <name val="游ゴシック"/>
      <family val="3"/>
      <charset val="128"/>
    </font>
    <font>
      <b/>
      <sz val="1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CEFFC"/>
        <bgColor rgb="FFDCEFF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showGridLines="0" tabSelected="1" workbookViewId="0">
      <selection sqref="A1:C1"/>
    </sheetView>
  </sheetViews>
  <sheetFormatPr defaultRowHeight="30" customHeight="1" x14ac:dyDescent="0.2"/>
  <cols>
    <col min="1" max="1" width="14.33203125" style="1" customWidth="1"/>
    <col min="2" max="2" width="23.109375" style="1" customWidth="1"/>
    <col min="3" max="3" width="50.21875" style="5" customWidth="1"/>
    <col min="4" max="16384" width="8.88671875" style="1"/>
  </cols>
  <sheetData>
    <row r="1" spans="1:3" ht="30" customHeight="1" x14ac:dyDescent="0.2">
      <c r="A1" s="7" t="s">
        <v>0</v>
      </c>
      <c r="B1" s="8"/>
      <c r="C1" s="8"/>
    </row>
    <row r="2" spans="1:3" ht="18.600000000000001" customHeight="1" x14ac:dyDescent="0.2">
      <c r="A2" s="9" t="s">
        <v>1</v>
      </c>
      <c r="B2" s="8"/>
      <c r="C2" s="8"/>
    </row>
    <row r="3" spans="1:3" ht="12" customHeight="1" x14ac:dyDescent="0.2">
      <c r="A3" s="2"/>
      <c r="C3" s="1"/>
    </row>
    <row r="4" spans="1:3" ht="23.4" customHeight="1" x14ac:dyDescent="0.2">
      <c r="A4" s="11" t="s">
        <v>23</v>
      </c>
      <c r="B4" s="11" t="s">
        <v>24</v>
      </c>
    </row>
    <row r="5" spans="1:3" ht="21" customHeight="1" x14ac:dyDescent="0.2">
      <c r="A5" s="12">
        <v>2025</v>
      </c>
      <c r="B5" s="12">
        <v>4</v>
      </c>
    </row>
    <row r="6" spans="1:3" ht="13.2" customHeight="1" x14ac:dyDescent="0.2"/>
    <row r="7" spans="1:3" ht="26.4" customHeight="1" x14ac:dyDescent="0.2">
      <c r="A7" s="3" t="s">
        <v>2</v>
      </c>
      <c r="B7" s="3" t="s">
        <v>3</v>
      </c>
      <c r="C7" s="3" t="s">
        <v>4</v>
      </c>
    </row>
    <row r="8" spans="1:3" ht="19.8" customHeight="1" x14ac:dyDescent="0.2">
      <c r="A8" s="10">
        <f>IFERROR(DATE($A$5,$B$5,1),"")</f>
        <v>45748</v>
      </c>
      <c r="B8" s="4" t="s">
        <v>5</v>
      </c>
      <c r="C8" s="6" t="s">
        <v>7</v>
      </c>
    </row>
    <row r="9" spans="1:3" ht="19.8" customHeight="1" x14ac:dyDescent="0.2">
      <c r="A9" s="10">
        <f>IFERROR(DATE($A$5,$B$5,2),"")</f>
        <v>45749</v>
      </c>
      <c r="B9" s="4" t="s">
        <v>6</v>
      </c>
      <c r="C9" s="6" t="s">
        <v>8</v>
      </c>
    </row>
    <row r="10" spans="1:3" ht="19.8" customHeight="1" x14ac:dyDescent="0.2">
      <c r="A10" s="10">
        <f>IFERROR(DATE($A$5,$B$5,3),"")</f>
        <v>45750</v>
      </c>
      <c r="B10" s="4" t="s">
        <v>9</v>
      </c>
      <c r="C10" s="6" t="s">
        <v>10</v>
      </c>
    </row>
    <row r="11" spans="1:3" ht="19.8" customHeight="1" x14ac:dyDescent="0.2">
      <c r="A11" s="10">
        <f>IFERROR(DATE($A$5,$B$5,4),"")</f>
        <v>45751</v>
      </c>
      <c r="B11" s="4" t="s">
        <v>11</v>
      </c>
      <c r="C11" s="6" t="s">
        <v>12</v>
      </c>
    </row>
    <row r="12" spans="1:3" ht="19.8" customHeight="1" x14ac:dyDescent="0.2">
      <c r="A12" s="10">
        <f>IFERROR(DATE($A$5,$B$5,5),"")</f>
        <v>45752</v>
      </c>
      <c r="B12" s="4" t="s">
        <v>13</v>
      </c>
      <c r="C12" s="6" t="s">
        <v>14</v>
      </c>
    </row>
    <row r="13" spans="1:3" ht="19.8" customHeight="1" x14ac:dyDescent="0.2">
      <c r="A13" s="10">
        <f>IFERROR(DATE($A$5,$B$5,6),"")</f>
        <v>45753</v>
      </c>
      <c r="B13" s="4" t="s">
        <v>15</v>
      </c>
      <c r="C13" s="6" t="s">
        <v>16</v>
      </c>
    </row>
    <row r="14" spans="1:3" ht="19.8" customHeight="1" x14ac:dyDescent="0.2">
      <c r="A14" s="10">
        <f>IFERROR(DATE($A$5,$B$5,7),"")</f>
        <v>45754</v>
      </c>
      <c r="B14" s="4" t="s">
        <v>17</v>
      </c>
      <c r="C14" s="6" t="s">
        <v>18</v>
      </c>
    </row>
    <row r="15" spans="1:3" ht="19.8" customHeight="1" x14ac:dyDescent="0.2">
      <c r="A15" s="10">
        <f>IFERROR(DATE($A$5,$B$5,8),"")</f>
        <v>45755</v>
      </c>
      <c r="B15" s="4" t="s">
        <v>19</v>
      </c>
      <c r="C15" s="6" t="s">
        <v>20</v>
      </c>
    </row>
    <row r="16" spans="1:3" ht="19.8" customHeight="1" x14ac:dyDescent="0.2">
      <c r="A16" s="10">
        <f>IFERROR(DATE($A$5,$B$5,9),"")</f>
        <v>45756</v>
      </c>
      <c r="B16" s="4" t="s">
        <v>21</v>
      </c>
      <c r="C16" s="6" t="s">
        <v>22</v>
      </c>
    </row>
    <row r="17" spans="1:3" ht="19.8" customHeight="1" x14ac:dyDescent="0.2">
      <c r="A17" s="10">
        <f>IFERROR(DATE($A$5,$B$5,10),"")</f>
        <v>45757</v>
      </c>
      <c r="B17" s="4"/>
      <c r="C17" s="6"/>
    </row>
    <row r="18" spans="1:3" ht="19.8" customHeight="1" x14ac:dyDescent="0.2">
      <c r="A18" s="10">
        <f>IFERROR(DATE($A$5,$B$5,11),"")</f>
        <v>45758</v>
      </c>
      <c r="B18" s="4"/>
      <c r="C18" s="6"/>
    </row>
    <row r="19" spans="1:3" ht="19.8" customHeight="1" x14ac:dyDescent="0.2">
      <c r="A19" s="10">
        <f>IFERROR(DATE($A$5,$B$5,12),"")</f>
        <v>45759</v>
      </c>
      <c r="B19" s="4"/>
      <c r="C19" s="6"/>
    </row>
    <row r="20" spans="1:3" ht="19.8" customHeight="1" x14ac:dyDescent="0.2">
      <c r="A20" s="10">
        <f>IFERROR(DATE($A$5,$B$5,13),"")</f>
        <v>45760</v>
      </c>
      <c r="B20" s="4"/>
      <c r="C20" s="6"/>
    </row>
    <row r="21" spans="1:3" ht="19.8" customHeight="1" x14ac:dyDescent="0.2">
      <c r="A21" s="10">
        <f>IFERROR(DATE($A$5,$B$5,14),"")</f>
        <v>45761</v>
      </c>
      <c r="B21" s="4"/>
      <c r="C21" s="6"/>
    </row>
    <row r="22" spans="1:3" ht="19.8" customHeight="1" x14ac:dyDescent="0.2">
      <c r="A22" s="10">
        <f>IFERROR(DATE($A$5,$B$5,15),"")</f>
        <v>45762</v>
      </c>
      <c r="B22" s="4"/>
      <c r="C22" s="6"/>
    </row>
    <row r="23" spans="1:3" ht="19.8" customHeight="1" x14ac:dyDescent="0.2">
      <c r="A23" s="10">
        <f>IFERROR(DATE($A$5,$B$5,16),"")</f>
        <v>45763</v>
      </c>
      <c r="B23" s="4"/>
      <c r="C23" s="6"/>
    </row>
    <row r="24" spans="1:3" ht="19.8" customHeight="1" x14ac:dyDescent="0.2">
      <c r="A24" s="10">
        <f>IFERROR(DATE($A$5,$B$5,17),"")</f>
        <v>45764</v>
      </c>
      <c r="B24" s="4"/>
      <c r="C24" s="6"/>
    </row>
    <row r="25" spans="1:3" ht="19.8" customHeight="1" x14ac:dyDescent="0.2">
      <c r="A25" s="10">
        <f>IFERROR(DATE($A$5,$B$5,18),"")</f>
        <v>45765</v>
      </c>
      <c r="B25" s="4"/>
      <c r="C25" s="6"/>
    </row>
    <row r="26" spans="1:3" ht="19.8" customHeight="1" x14ac:dyDescent="0.2">
      <c r="A26" s="10">
        <f>IFERROR(DATE($A$5,$B$5,19),"")</f>
        <v>45766</v>
      </c>
      <c r="B26" s="4"/>
      <c r="C26" s="6"/>
    </row>
    <row r="27" spans="1:3" ht="19.8" customHeight="1" x14ac:dyDescent="0.2">
      <c r="A27" s="10">
        <f>IFERROR(DATE($A$5,$B$5,20),"")</f>
        <v>45767</v>
      </c>
      <c r="B27" s="4"/>
      <c r="C27" s="6"/>
    </row>
    <row r="28" spans="1:3" ht="19.8" customHeight="1" x14ac:dyDescent="0.2">
      <c r="A28" s="10">
        <f>IFERROR(DATE($A$5,$B$5,21),"")</f>
        <v>45768</v>
      </c>
      <c r="B28" s="4"/>
      <c r="C28" s="6"/>
    </row>
    <row r="29" spans="1:3" ht="19.8" customHeight="1" x14ac:dyDescent="0.2">
      <c r="A29" s="10">
        <f>IFERROR(DATE($A$5,$B$5,22),"")</f>
        <v>45769</v>
      </c>
      <c r="B29" s="4"/>
      <c r="C29" s="6"/>
    </row>
    <row r="30" spans="1:3" ht="19.8" customHeight="1" x14ac:dyDescent="0.2">
      <c r="A30" s="10">
        <f>IFERROR(DATE($A$5,$B$5,23),"")</f>
        <v>45770</v>
      </c>
      <c r="B30" s="4"/>
      <c r="C30" s="6"/>
    </row>
    <row r="31" spans="1:3" ht="19.8" customHeight="1" x14ac:dyDescent="0.2">
      <c r="A31" s="10">
        <f>IFERROR(DATE($A$5,$B$5,24),"")</f>
        <v>45771</v>
      </c>
      <c r="B31" s="4"/>
      <c r="C31" s="6"/>
    </row>
    <row r="32" spans="1:3" ht="19.8" customHeight="1" x14ac:dyDescent="0.2">
      <c r="A32" s="10">
        <f>IFERROR(DATE($A$5,$B$5,25),"")</f>
        <v>45772</v>
      </c>
      <c r="B32" s="4"/>
      <c r="C32" s="6"/>
    </row>
    <row r="33" spans="1:3" ht="19.8" customHeight="1" x14ac:dyDescent="0.2">
      <c r="A33" s="10">
        <f>IFERROR(DATE($A$5,$B$5,26),"")</f>
        <v>45773</v>
      </c>
      <c r="B33" s="4"/>
      <c r="C33" s="6"/>
    </row>
    <row r="34" spans="1:3" ht="19.8" customHeight="1" x14ac:dyDescent="0.2">
      <c r="A34" s="10">
        <f>IFERROR(DATE($A$5,$B$5,27),"")</f>
        <v>45774</v>
      </c>
      <c r="B34" s="4"/>
      <c r="C34" s="6"/>
    </row>
    <row r="35" spans="1:3" ht="19.8" customHeight="1" x14ac:dyDescent="0.2">
      <c r="A35" s="10">
        <f>IFERROR(DATE($A$5,$B$5,28),"")</f>
        <v>45775</v>
      </c>
      <c r="B35" s="4"/>
      <c r="C35" s="6"/>
    </row>
    <row r="36" spans="1:3" ht="19.8" customHeight="1" x14ac:dyDescent="0.2">
      <c r="A36" s="10">
        <f>IFERROR(DATE($A$5,$B$5,29),"")</f>
        <v>45776</v>
      </c>
      <c r="B36" s="4"/>
      <c r="C36" s="6"/>
    </row>
    <row r="37" spans="1:3" ht="19.8" customHeight="1" x14ac:dyDescent="0.2">
      <c r="A37" s="10">
        <f>IFERROR(DATE($A$5,$B$5,30),"")</f>
        <v>45777</v>
      </c>
      <c r="B37" s="4"/>
      <c r="C37" s="6"/>
    </row>
    <row r="38" spans="1:3" ht="19.8" customHeight="1" x14ac:dyDescent="0.2">
      <c r="A38" s="10">
        <f>IFERROR(DATE($A$5,$B$5,31),"")</f>
        <v>45778</v>
      </c>
      <c r="B38" s="4"/>
      <c r="C38" s="6"/>
    </row>
  </sheetData>
  <mergeCells count="2">
    <mergeCell ref="A1:C1"/>
    <mergeCell ref="A2:C2"/>
  </mergeCells>
  <phoneticPr fontId="5"/>
  <pageMargins left="0.74803149606299213" right="0.74803149606299213" top="0.78740157480314965" bottom="0.78740157480314965" header="0.51181102362204722" footer="0.5118110236220472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マンション自治会_月間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cp:lastPrinted>2025-11-06T01:48:34Z</cp:lastPrinted>
  <dcterms:created xsi:type="dcterms:W3CDTF">2025-11-06T01:15:38Z</dcterms:created>
  <dcterms:modified xsi:type="dcterms:W3CDTF">2025-11-06T01:50:10Z</dcterms:modified>
</cp:coreProperties>
</file>