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D8FA0180-EA66-4E3F-9296-9E6C7E8098CC}" xr6:coauthVersionLast="47" xr6:coauthVersionMax="47" xr10:uidLastSave="{00000000-0000-0000-0000-000000000000}"/>
  <bookViews>
    <workbookView xWindow="468" yWindow="324" windowWidth="15840" windowHeight="11544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16" i="1"/>
  <c r="G17" i="1"/>
  <c r="G18" i="1"/>
  <c r="G19" i="1"/>
  <c r="G15" i="1"/>
  <c r="G13" i="1"/>
  <c r="G12" i="1"/>
  <c r="G11" i="1"/>
  <c r="G10" i="1"/>
  <c r="G9" i="1"/>
  <c r="G8" i="1"/>
  <c r="G7" i="1"/>
  <c r="G6" i="1"/>
  <c r="G5" i="1"/>
  <c r="E19" i="1"/>
  <c r="F19" i="1"/>
  <c r="E17" i="1"/>
  <c r="E20" i="1" s="1"/>
  <c r="F17" i="1"/>
  <c r="F20" i="1" s="1"/>
  <c r="E12" i="1"/>
  <c r="F12" i="1"/>
  <c r="D19" i="1"/>
  <c r="D17" i="1"/>
  <c r="D12" i="1"/>
  <c r="E8" i="1"/>
  <c r="E13" i="1" s="1"/>
  <c r="E23" i="1" s="1"/>
  <c r="E24" i="1" s="1"/>
  <c r="F8" i="1"/>
  <c r="F13" i="1" s="1"/>
  <c r="D8" i="1"/>
  <c r="D13" i="1" s="1"/>
  <c r="D27" i="1" l="1"/>
  <c r="D28" i="1"/>
  <c r="D20" i="1"/>
  <c r="D23" i="1" s="1"/>
  <c r="D29" i="1" s="1"/>
  <c r="D35" i="1"/>
  <c r="D33" i="1"/>
  <c r="D34" i="1"/>
  <c r="F23" i="1"/>
  <c r="F24" i="1"/>
  <c r="D24" i="1" l="1"/>
  <c r="D31" i="1"/>
  <c r="D30" i="1"/>
  <c r="D32" i="1"/>
</calcChain>
</file>

<file path=xl/sharedStrings.xml><?xml version="1.0" encoding="utf-8"?>
<sst xmlns="http://schemas.openxmlformats.org/spreadsheetml/2006/main" count="57" uniqueCount="56">
  <si>
    <t>流動資産合計</t>
  </si>
  <si>
    <t>固定資産合計</t>
  </si>
  <si>
    <t>資産合計</t>
  </si>
  <si>
    <t>流動負債合計</t>
  </si>
  <si>
    <t>固定負債合計</t>
  </si>
  <si>
    <t>負債合計</t>
  </si>
  <si>
    <t>純資産合計</t>
  </si>
  <si>
    <t>区分</t>
  </si>
  <si>
    <t>科目</t>
  </si>
  <si>
    <t>当年度</t>
  </si>
  <si>
    <t>前年度</t>
  </si>
  <si>
    <t>増減額</t>
  </si>
  <si>
    <t>増減率</t>
  </si>
  <si>
    <t>流動資産</t>
  </si>
  <si>
    <t>現金預金</t>
  </si>
  <si>
    <t>売掛金</t>
  </si>
  <si>
    <t>棚卸資産</t>
  </si>
  <si>
    <t>固定資産</t>
  </si>
  <si>
    <t>建物</t>
  </si>
  <si>
    <t>機械装置</t>
  </si>
  <si>
    <t>車両運搬具</t>
  </si>
  <si>
    <t>流動負債</t>
  </si>
  <si>
    <t>買掛金</t>
  </si>
  <si>
    <t>短期借入金</t>
  </si>
  <si>
    <t>固定負債</t>
  </si>
  <si>
    <t>長期借入金</t>
  </si>
  <si>
    <t>純資産</t>
  </si>
  <si>
    <t>資本金</t>
  </si>
  <si>
    <t>利益剰余金</t>
  </si>
  <si>
    <t>資本合計</t>
  </si>
  <si>
    <t>指標名</t>
  </si>
  <si>
    <t>値</t>
  </si>
  <si>
    <t>備考</t>
  </si>
  <si>
    <t>財務指標</t>
  </si>
  <si>
    <t>流動比率</t>
  </si>
  <si>
    <t>流動資産÷流動負債</t>
  </si>
  <si>
    <t>当座比率</t>
  </si>
  <si>
    <t>現金預金＋売掛金÷流動負債</t>
  </si>
  <si>
    <t>自己資本比率</t>
  </si>
  <si>
    <t>純資産÷総資産</t>
  </si>
  <si>
    <t>固定比率</t>
  </si>
  <si>
    <t>固定資産÷純資産</t>
  </si>
  <si>
    <t>固定長期適合率</t>
  </si>
  <si>
    <t>固定資産÷(純資産＋固定負債)</t>
  </si>
  <si>
    <t>負債比率</t>
  </si>
  <si>
    <t>総負債÷純資産</t>
  </si>
  <si>
    <t>流動負債比率</t>
  </si>
  <si>
    <t>流動負債÷総資産</t>
  </si>
  <si>
    <t>固定資産比率</t>
  </si>
  <si>
    <t>固定資産÷総資産</t>
  </si>
  <si>
    <t>棚卸資産比率</t>
  </si>
  <si>
    <t>棚卸資産÷総資産</t>
  </si>
  <si>
    <t>資産の部</t>
    <rPh sb="0" eb="2">
      <t>シサン</t>
    </rPh>
    <rPh sb="3" eb="4">
      <t>ブ</t>
    </rPh>
    <phoneticPr fontId="1"/>
  </si>
  <si>
    <t>負債純資産合計</t>
    <phoneticPr fontId="1"/>
  </si>
  <si>
    <t>財務分析指標つき貸借対照表</t>
    <phoneticPr fontId="1"/>
  </si>
  <si>
    <t>負債の部</t>
    <rPh sb="0" eb="2">
      <t>フサイ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</si>
</sst>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80" formatCode="0.00_ "/>
    <numFmt numFmtId="181" formatCode="#,##0.0_ "/>
    <numFmt numFmtId="182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82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82" fontId="2" fillId="0" borderId="10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right" vertical="center"/>
    </xf>
    <xf numFmtId="182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82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82" fontId="2" fillId="0" borderId="1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182" fontId="2" fillId="0" borderId="6" xfId="0" applyNumberFormat="1" applyFont="1" applyBorder="1" applyAlignment="1">
      <alignment horizontal="right" vertical="center"/>
    </xf>
    <xf numFmtId="181" fontId="2" fillId="0" borderId="6" xfId="0" applyNumberFormat="1" applyFont="1" applyBorder="1" applyAlignment="1">
      <alignment horizontal="right" vertical="center"/>
    </xf>
    <xf numFmtId="182" fontId="2" fillId="0" borderId="8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82" fontId="2" fillId="0" borderId="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B1:G35"/>
  <sheetViews>
    <sheetView showGridLines="0" tabSelected="1" workbookViewId="0"/>
  </sheetViews>
  <sheetFormatPr defaultColWidth="13.8984375" defaultRowHeight="23.4" customHeight="1" x14ac:dyDescent="0.45"/>
  <cols>
    <col min="1" max="1" width="2.19921875" style="2" customWidth="1"/>
    <col min="2" max="7" width="14.5" style="2" customWidth="1"/>
    <col min="8" max="8" width="2.19921875" style="2" customWidth="1"/>
    <col min="9" max="16384" width="13.8984375" style="2"/>
  </cols>
  <sheetData>
    <row r="1" spans="2:7" ht="23.4" customHeight="1" x14ac:dyDescent="0.45">
      <c r="B1" s="1" t="s">
        <v>54</v>
      </c>
    </row>
    <row r="2" spans="2:7" ht="12.6" customHeight="1" x14ac:dyDescent="0.45">
      <c r="C2" s="1"/>
    </row>
    <row r="3" spans="2:7" ht="20.399999999999999" customHeight="1" x14ac:dyDescent="0.45"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</row>
    <row r="4" spans="2:7" ht="20.399999999999999" customHeight="1" x14ac:dyDescent="0.45">
      <c r="B4" s="4" t="s">
        <v>52</v>
      </c>
      <c r="C4" s="11"/>
      <c r="D4" s="25"/>
      <c r="E4" s="25"/>
      <c r="F4" s="25"/>
      <c r="G4" s="27"/>
    </row>
    <row r="5" spans="2:7" ht="20.399999999999999" customHeight="1" x14ac:dyDescent="0.45">
      <c r="B5" s="7" t="s">
        <v>13</v>
      </c>
      <c r="C5" s="3" t="s">
        <v>14</v>
      </c>
      <c r="D5" s="12">
        <v>3000000</v>
      </c>
      <c r="E5" s="12">
        <v>2500000</v>
      </c>
      <c r="F5" s="12">
        <v>500000</v>
      </c>
      <c r="G5" s="28">
        <f>IF(E5=0, "", (D5-E5)/E5)</f>
        <v>0.2</v>
      </c>
    </row>
    <row r="6" spans="2:7" ht="20.399999999999999" customHeight="1" x14ac:dyDescent="0.45">
      <c r="B6" s="8"/>
      <c r="C6" s="3" t="s">
        <v>15</v>
      </c>
      <c r="D6" s="13">
        <v>4000000</v>
      </c>
      <c r="E6" s="13">
        <v>3500000</v>
      </c>
      <c r="F6" s="13">
        <v>500000</v>
      </c>
      <c r="G6" s="14">
        <f>IF(E6=0, "", (D6-E6)/E6)</f>
        <v>0.14285714285714285</v>
      </c>
    </row>
    <row r="7" spans="2:7" ht="20.399999999999999" customHeight="1" x14ac:dyDescent="0.45">
      <c r="B7" s="8"/>
      <c r="C7" s="3" t="s">
        <v>16</v>
      </c>
      <c r="D7" s="13">
        <v>5000000</v>
      </c>
      <c r="E7" s="13">
        <v>4000000</v>
      </c>
      <c r="F7" s="13">
        <v>1000000</v>
      </c>
      <c r="G7" s="14">
        <f>IF(E7=0, "", (D7-E7)/E7)</f>
        <v>0.25</v>
      </c>
    </row>
    <row r="8" spans="2:7" ht="20.399999999999999" customHeight="1" x14ac:dyDescent="0.45">
      <c r="B8" s="9"/>
      <c r="C8" s="3" t="s">
        <v>0</v>
      </c>
      <c r="D8" s="15">
        <f>SUM(D5:D7)</f>
        <v>12000000</v>
      </c>
      <c r="E8" s="15">
        <f t="shared" ref="E8:F8" si="0">SUM(E5:E7)</f>
        <v>10000000</v>
      </c>
      <c r="F8" s="15">
        <f t="shared" si="0"/>
        <v>2000000</v>
      </c>
      <c r="G8" s="16">
        <f>IF(E8=0, "", (D8-E8)/E8)</f>
        <v>0.2</v>
      </c>
    </row>
    <row r="9" spans="2:7" ht="20.399999999999999" customHeight="1" x14ac:dyDescent="0.45">
      <c r="B9" s="8" t="s">
        <v>17</v>
      </c>
      <c r="C9" s="24" t="s">
        <v>18</v>
      </c>
      <c r="D9" s="20">
        <v>4000000</v>
      </c>
      <c r="E9" s="20">
        <v>4000000</v>
      </c>
      <c r="F9" s="20">
        <v>0</v>
      </c>
      <c r="G9" s="21">
        <f>IF(E9=0, "", (D9-E9)/E9)</f>
        <v>0</v>
      </c>
    </row>
    <row r="10" spans="2:7" ht="20.399999999999999" customHeight="1" x14ac:dyDescent="0.45">
      <c r="B10" s="8"/>
      <c r="C10" s="3" t="s">
        <v>19</v>
      </c>
      <c r="D10" s="13">
        <v>3000000</v>
      </c>
      <c r="E10" s="13">
        <v>2500000</v>
      </c>
      <c r="F10" s="13">
        <v>500000</v>
      </c>
      <c r="G10" s="14">
        <f>IF(E10=0, "", (D10-E10)/E10)</f>
        <v>0.2</v>
      </c>
    </row>
    <row r="11" spans="2:7" ht="20.399999999999999" customHeight="1" x14ac:dyDescent="0.45">
      <c r="B11" s="8"/>
      <c r="C11" s="3" t="s">
        <v>20</v>
      </c>
      <c r="D11" s="13">
        <v>1000000</v>
      </c>
      <c r="E11" s="13">
        <v>1000000</v>
      </c>
      <c r="F11" s="13">
        <v>0</v>
      </c>
      <c r="G11" s="14">
        <f>IF(E11=0, "", (D11-E11)/E11)</f>
        <v>0</v>
      </c>
    </row>
    <row r="12" spans="2:7" ht="20.399999999999999" customHeight="1" x14ac:dyDescent="0.45">
      <c r="B12" s="9"/>
      <c r="C12" s="17" t="s">
        <v>1</v>
      </c>
      <c r="D12" s="18">
        <f>SUM(D9:D11)</f>
        <v>8000000</v>
      </c>
      <c r="E12" s="18">
        <f t="shared" ref="E12:F12" si="1">SUM(E9:E11)</f>
        <v>7500000</v>
      </c>
      <c r="F12" s="18">
        <f t="shared" si="1"/>
        <v>500000</v>
      </c>
      <c r="G12" s="19">
        <f>IF(E12=0, "", (D12-E12)/E12)</f>
        <v>6.6666666666666666E-2</v>
      </c>
    </row>
    <row r="13" spans="2:7" ht="20.399999999999999" customHeight="1" x14ac:dyDescent="0.45">
      <c r="B13" s="4" t="s">
        <v>2</v>
      </c>
      <c r="C13" s="5"/>
      <c r="D13" s="22">
        <f>D8+D12</f>
        <v>20000000</v>
      </c>
      <c r="E13" s="22">
        <f t="shared" ref="E13:F13" si="2">E8+E12</f>
        <v>17500000</v>
      </c>
      <c r="F13" s="22">
        <f t="shared" si="2"/>
        <v>2500000</v>
      </c>
      <c r="G13" s="23">
        <f>IF(E13=0, "", (D13-E13)/E13)</f>
        <v>0.14285714285714285</v>
      </c>
    </row>
    <row r="14" spans="2:7" ht="20.399999999999999" customHeight="1" x14ac:dyDescent="0.45">
      <c r="B14" s="4" t="s">
        <v>55</v>
      </c>
      <c r="C14" s="11"/>
      <c r="D14" s="25"/>
      <c r="E14" s="25"/>
      <c r="F14" s="25"/>
      <c r="G14" s="26"/>
    </row>
    <row r="15" spans="2:7" ht="20.399999999999999" customHeight="1" x14ac:dyDescent="0.45">
      <c r="B15" s="7" t="s">
        <v>21</v>
      </c>
      <c r="C15" s="3" t="s">
        <v>22</v>
      </c>
      <c r="D15" s="12">
        <v>3000000</v>
      </c>
      <c r="E15" s="12">
        <v>2500000</v>
      </c>
      <c r="F15" s="12">
        <v>500000</v>
      </c>
      <c r="G15" s="28">
        <f>IF(E15=0, "", (D15-E15)/E15)</f>
        <v>0.2</v>
      </c>
    </row>
    <row r="16" spans="2:7" ht="20.399999999999999" customHeight="1" x14ac:dyDescent="0.45">
      <c r="B16" s="8"/>
      <c r="C16" s="3" t="s">
        <v>23</v>
      </c>
      <c r="D16" s="13">
        <v>2000000</v>
      </c>
      <c r="E16" s="13">
        <v>2000000</v>
      </c>
      <c r="F16" s="13">
        <v>0</v>
      </c>
      <c r="G16" s="14">
        <f t="shared" ref="G16:G24" si="3">IF(E16=0, "", (D16-E16)/E16)</f>
        <v>0</v>
      </c>
    </row>
    <row r="17" spans="2:7" ht="20.399999999999999" customHeight="1" x14ac:dyDescent="0.45">
      <c r="B17" s="9"/>
      <c r="C17" s="3" t="s">
        <v>3</v>
      </c>
      <c r="D17" s="15">
        <f>SUM(D15:D16)</f>
        <v>5000000</v>
      </c>
      <c r="E17" s="15">
        <f t="shared" ref="E17:F17" si="4">SUM(E15:E16)</f>
        <v>4500000</v>
      </c>
      <c r="F17" s="15">
        <f t="shared" si="4"/>
        <v>500000</v>
      </c>
      <c r="G17" s="16">
        <f t="shared" si="3"/>
        <v>0.1111111111111111</v>
      </c>
    </row>
    <row r="18" spans="2:7" ht="20.399999999999999" customHeight="1" x14ac:dyDescent="0.45">
      <c r="B18" s="7" t="s">
        <v>24</v>
      </c>
      <c r="C18" s="3" t="s">
        <v>25</v>
      </c>
      <c r="D18" s="12">
        <v>3000000</v>
      </c>
      <c r="E18" s="12">
        <v>3500000</v>
      </c>
      <c r="F18" s="12">
        <v>-500000</v>
      </c>
      <c r="G18" s="28">
        <f t="shared" si="3"/>
        <v>-0.14285714285714285</v>
      </c>
    </row>
    <row r="19" spans="2:7" ht="20.399999999999999" customHeight="1" x14ac:dyDescent="0.45">
      <c r="B19" s="9"/>
      <c r="C19" s="3" t="s">
        <v>4</v>
      </c>
      <c r="D19" s="15">
        <f>D18</f>
        <v>3000000</v>
      </c>
      <c r="E19" s="15">
        <f t="shared" ref="E19:F19" si="5">E18</f>
        <v>3500000</v>
      </c>
      <c r="F19" s="15">
        <f t="shared" si="5"/>
        <v>-500000</v>
      </c>
      <c r="G19" s="16">
        <f t="shared" si="3"/>
        <v>-0.14285714285714285</v>
      </c>
    </row>
    <row r="20" spans="2:7" ht="20.399999999999999" customHeight="1" x14ac:dyDescent="0.45">
      <c r="B20" s="4" t="s">
        <v>5</v>
      </c>
      <c r="C20" s="5"/>
      <c r="D20" s="22">
        <f>D17+D19</f>
        <v>8000000</v>
      </c>
      <c r="E20" s="22">
        <f t="shared" ref="E20:F20" si="6">E17+E19</f>
        <v>8000000</v>
      </c>
      <c r="F20" s="22">
        <f t="shared" si="6"/>
        <v>0</v>
      </c>
      <c r="G20" s="23">
        <f t="shared" si="3"/>
        <v>0</v>
      </c>
    </row>
    <row r="21" spans="2:7" ht="20.399999999999999" customHeight="1" x14ac:dyDescent="0.45">
      <c r="B21" s="7" t="s">
        <v>26</v>
      </c>
      <c r="C21" s="3" t="s">
        <v>27</v>
      </c>
      <c r="D21" s="12">
        <v>5000000</v>
      </c>
      <c r="E21" s="12">
        <v>5000000</v>
      </c>
      <c r="F21" s="12">
        <v>0</v>
      </c>
      <c r="G21" s="28">
        <f t="shared" si="3"/>
        <v>0</v>
      </c>
    </row>
    <row r="22" spans="2:7" ht="20.399999999999999" customHeight="1" x14ac:dyDescent="0.45">
      <c r="B22" s="8"/>
      <c r="C22" s="3" t="s">
        <v>28</v>
      </c>
      <c r="D22" s="13">
        <v>7000000</v>
      </c>
      <c r="E22" s="13">
        <v>4500000</v>
      </c>
      <c r="F22" s="13">
        <v>2500000</v>
      </c>
      <c r="G22" s="14">
        <f t="shared" si="3"/>
        <v>0.55555555555555558</v>
      </c>
    </row>
    <row r="23" spans="2:7" ht="20.399999999999999" customHeight="1" x14ac:dyDescent="0.45">
      <c r="B23" s="9"/>
      <c r="C23" s="3" t="s">
        <v>6</v>
      </c>
      <c r="D23" s="15">
        <f>D13-D20</f>
        <v>12000000</v>
      </c>
      <c r="E23" s="15">
        <f t="shared" ref="E23:F23" si="7">E13-E20</f>
        <v>9500000</v>
      </c>
      <c r="F23" s="15">
        <f t="shared" si="7"/>
        <v>2500000</v>
      </c>
      <c r="G23" s="16">
        <f t="shared" si="3"/>
        <v>0.26315789473684209</v>
      </c>
    </row>
    <row r="24" spans="2:7" ht="20.399999999999999" customHeight="1" x14ac:dyDescent="0.45">
      <c r="B24" s="24" t="s">
        <v>29</v>
      </c>
      <c r="C24" s="24" t="s">
        <v>53</v>
      </c>
      <c r="D24" s="29">
        <f>D20+D23</f>
        <v>20000000</v>
      </c>
      <c r="E24" s="29">
        <f t="shared" ref="E24:F24" si="8">E20+E23</f>
        <v>17500000</v>
      </c>
      <c r="F24" s="29">
        <f t="shared" si="8"/>
        <v>2500000</v>
      </c>
      <c r="G24" s="30">
        <f t="shared" si="3"/>
        <v>0.14285714285714285</v>
      </c>
    </row>
    <row r="25" spans="2:7" ht="20.399999999999999" customHeight="1" x14ac:dyDescent="0.45"/>
    <row r="26" spans="2:7" ht="20.399999999999999" customHeight="1" x14ac:dyDescent="0.45">
      <c r="B26" s="3" t="s">
        <v>7</v>
      </c>
      <c r="C26" s="3" t="s">
        <v>30</v>
      </c>
      <c r="D26" s="4" t="s">
        <v>31</v>
      </c>
      <c r="E26" s="4" t="s">
        <v>32</v>
      </c>
      <c r="F26" s="11"/>
      <c r="G26" s="5"/>
    </row>
    <row r="27" spans="2:7" ht="20.399999999999999" customHeight="1" x14ac:dyDescent="0.45">
      <c r="B27" s="6" t="s">
        <v>33</v>
      </c>
      <c r="C27" s="3" t="s">
        <v>34</v>
      </c>
      <c r="D27" s="10">
        <f>IF(D17=0,"",D8/D17)</f>
        <v>2.4</v>
      </c>
      <c r="E27" s="4" t="s">
        <v>35</v>
      </c>
      <c r="F27" s="11"/>
      <c r="G27" s="5"/>
    </row>
    <row r="28" spans="2:7" ht="20.399999999999999" customHeight="1" x14ac:dyDescent="0.45">
      <c r="B28" s="6"/>
      <c r="C28" s="3" t="s">
        <v>36</v>
      </c>
      <c r="D28" s="10">
        <f>IF(D17=0,"",(D5+D6) / D17)</f>
        <v>1.4</v>
      </c>
      <c r="E28" s="4" t="s">
        <v>37</v>
      </c>
      <c r="F28" s="11"/>
      <c r="G28" s="5"/>
    </row>
    <row r="29" spans="2:7" ht="20.399999999999999" customHeight="1" x14ac:dyDescent="0.45">
      <c r="B29" s="6"/>
      <c r="C29" s="3" t="s">
        <v>38</v>
      </c>
      <c r="D29" s="10">
        <f>IF(D13=0,"", D23/D13)</f>
        <v>0.6</v>
      </c>
      <c r="E29" s="4" t="s">
        <v>39</v>
      </c>
      <c r="F29" s="11"/>
      <c r="G29" s="5"/>
    </row>
    <row r="30" spans="2:7" ht="20.399999999999999" customHeight="1" x14ac:dyDescent="0.45">
      <c r="B30" s="6"/>
      <c r="C30" s="3" t="s">
        <v>40</v>
      </c>
      <c r="D30" s="10">
        <f>IF(D23=0,"", D12/D23)</f>
        <v>0.66666666666666663</v>
      </c>
      <c r="E30" s="4" t="s">
        <v>41</v>
      </c>
      <c r="F30" s="11"/>
      <c r="G30" s="5"/>
    </row>
    <row r="31" spans="2:7" ht="20.399999999999999" customHeight="1" x14ac:dyDescent="0.45">
      <c r="B31" s="6"/>
      <c r="C31" s="3" t="s">
        <v>42</v>
      </c>
      <c r="D31" s="10">
        <f>IF((D23+D19)=0,"",D12/(D23+D19))</f>
        <v>0.53333333333333333</v>
      </c>
      <c r="E31" s="4" t="s">
        <v>43</v>
      </c>
      <c r="F31" s="11"/>
      <c r="G31" s="5"/>
    </row>
    <row r="32" spans="2:7" ht="20.399999999999999" customHeight="1" x14ac:dyDescent="0.45">
      <c r="B32" s="6"/>
      <c r="C32" s="3" t="s">
        <v>44</v>
      </c>
      <c r="D32" s="10">
        <f>IF(D23=0,"", D20/D23)</f>
        <v>0.66666666666666663</v>
      </c>
      <c r="E32" s="4" t="s">
        <v>45</v>
      </c>
      <c r="F32" s="11"/>
      <c r="G32" s="5"/>
    </row>
    <row r="33" spans="2:7" ht="20.399999999999999" customHeight="1" x14ac:dyDescent="0.45">
      <c r="B33" s="6"/>
      <c r="C33" s="3" t="s">
        <v>46</v>
      </c>
      <c r="D33" s="10">
        <f>IF(D13=0,"", D17/D13)</f>
        <v>0.25</v>
      </c>
      <c r="E33" s="4" t="s">
        <v>47</v>
      </c>
      <c r="F33" s="11"/>
      <c r="G33" s="5"/>
    </row>
    <row r="34" spans="2:7" ht="20.399999999999999" customHeight="1" x14ac:dyDescent="0.45">
      <c r="B34" s="6"/>
      <c r="C34" s="3" t="s">
        <v>48</v>
      </c>
      <c r="D34" s="10">
        <f>IF(D13=0,"", D12/D13)</f>
        <v>0.4</v>
      </c>
      <c r="E34" s="4" t="s">
        <v>49</v>
      </c>
      <c r="F34" s="11"/>
      <c r="G34" s="5"/>
    </row>
    <row r="35" spans="2:7" ht="20.399999999999999" customHeight="1" x14ac:dyDescent="0.45">
      <c r="B35" s="6"/>
      <c r="C35" s="3" t="s">
        <v>50</v>
      </c>
      <c r="D35" s="10">
        <f>IF(D13=0,"", D7/D13)</f>
        <v>0.25</v>
      </c>
      <c r="E35" s="4" t="s">
        <v>51</v>
      </c>
      <c r="F35" s="11"/>
      <c r="G35" s="5"/>
    </row>
  </sheetData>
  <mergeCells count="6">
    <mergeCell ref="B5:B8"/>
    <mergeCell ref="B9:B12"/>
    <mergeCell ref="B15:B17"/>
    <mergeCell ref="B18:B19"/>
    <mergeCell ref="B21:B23"/>
    <mergeCell ref="B27:B35"/>
  </mergeCells>
  <phoneticPr fontId="1"/>
  <pageMargins left="0.23622047244094491" right="0.23622047244094491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2025-12-05T06:40:13Z</cp:lastPrinted>
  <dcterms:created xsi:type="dcterms:W3CDTF">2022-01-18T08:36:40Z</dcterms:created>
  <dcterms:modified xsi:type="dcterms:W3CDTF">2025-12-05T06:47:36Z</dcterms:modified>
</cp:coreProperties>
</file>